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7035" tabRatio="641" activeTab="1"/>
  </bookViews>
  <sheets>
    <sheet name="1" sheetId="1" r:id="rId1"/>
    <sheet name="2" sheetId="2" r:id="rId2"/>
    <sheet name="3" sheetId="3" r:id="rId3"/>
    <sheet name="4" sheetId="4" r:id="rId4"/>
    <sheet name="5" sheetId="5" r:id="rId5"/>
  </sheets>
  <definedNames/>
  <calcPr fullCalcOnLoad="1"/>
</workbook>
</file>

<file path=xl/sharedStrings.xml><?xml version="1.0" encoding="utf-8"?>
<sst xmlns="http://schemas.openxmlformats.org/spreadsheetml/2006/main" count="604" uniqueCount="254">
  <si>
    <t>ВСЕГО ДОХОДЫ</t>
  </si>
  <si>
    <t>Благоустройство</t>
  </si>
  <si>
    <t>Уличное освещение</t>
  </si>
  <si>
    <t>Наименование</t>
  </si>
  <si>
    <t>ПР</t>
  </si>
  <si>
    <t>ЦСР</t>
  </si>
  <si>
    <t>Общегосударственные вопросы</t>
  </si>
  <si>
    <t>01</t>
  </si>
  <si>
    <t>Рз</t>
  </si>
  <si>
    <t>04</t>
  </si>
  <si>
    <t>Центральный аппарат</t>
  </si>
  <si>
    <t>500</t>
  </si>
  <si>
    <t>05</t>
  </si>
  <si>
    <t>Заинского муниципального района</t>
  </si>
  <si>
    <t>02</t>
  </si>
  <si>
    <t>03</t>
  </si>
  <si>
    <t>08</t>
  </si>
  <si>
    <t>тыс.рублей</t>
  </si>
  <si>
    <t>Источники финансирования</t>
  </si>
  <si>
    <t>ИТОГО</t>
  </si>
  <si>
    <t>Жилищно-коммунальное хозяйство</t>
  </si>
  <si>
    <t xml:space="preserve">05 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</si>
  <si>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Федерации,местных администраций</t>
  </si>
  <si>
    <t>Другие общегосударственные вопросы</t>
  </si>
  <si>
    <t>13</t>
  </si>
  <si>
    <t>Культура и кинематография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</si>
  <si>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соотвествии с заключенными соглашениями</t>
  </si>
  <si>
    <t>Иные межбюджетные трансферты</t>
  </si>
  <si>
    <t xml:space="preserve">Культура </t>
  </si>
  <si>
    <t>КВСР</t>
  </si>
  <si>
    <t>КВР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</si>
  <si>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</si>
  <si>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</si>
  <si>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 прочих остатков средств бюджетов</t>
  </si>
  <si>
    <t>Увеличение остатков средств бюджетов</t>
  </si>
  <si>
    <t>Увеличение  прочих остатков средств бюджетов</t>
  </si>
  <si>
    <t>Уменьшение прочих остатков денежных средств  бюджетов поселений</t>
  </si>
  <si>
    <t>Приложение 1</t>
  </si>
  <si>
    <t>Дотации бюджетам субъектов Российской Федерации и мунципальных образований</t>
  </si>
  <si>
    <t>Дотации на выравнивание бюджетной обеспеченности</t>
  </si>
  <si>
    <t>Код дохода</t>
  </si>
  <si>
    <t>по бюджетной классификации</t>
  </si>
  <si>
    <t xml:space="preserve"> 101 00000 00 0000  000</t>
  </si>
  <si>
    <t xml:space="preserve"> 106 00000 00 0000  000</t>
  </si>
  <si>
    <t xml:space="preserve"> 106 06000 00 0000  110</t>
  </si>
  <si>
    <t xml:space="preserve"> 111 00000 00 0000  000</t>
  </si>
  <si>
    <t xml:space="preserve"> 200 00000 00 0000  000</t>
  </si>
  <si>
    <t xml:space="preserve"> 202 00000 00 0000  000</t>
  </si>
  <si>
    <t xml:space="preserve"> 100 00000 00 0000  000</t>
  </si>
  <si>
    <t>дефицита бюджета города Заинска Заинского муниципального района</t>
  </si>
  <si>
    <t>Совет города Заинска</t>
  </si>
  <si>
    <t>Исполнительный комитет города Заинска</t>
  </si>
  <si>
    <t>Функционирование законодательных(представительных) органов государственной власти и представительных органов мунципальных образований</t>
  </si>
  <si>
    <t>Коммунальное хозяйство</t>
  </si>
  <si>
    <t>Мероприятия в области коммунального хозяйства</t>
  </si>
  <si>
    <t>Озеленение</t>
  </si>
  <si>
    <t>Прочие мероприятия по благоустройству поселений</t>
  </si>
  <si>
    <t>Жилищное хозяйство</t>
  </si>
  <si>
    <t xml:space="preserve"> 114 00000 00 0000  000</t>
  </si>
  <si>
    <t>Единый сельскохозяйственный налог</t>
  </si>
  <si>
    <t>07</t>
  </si>
  <si>
    <t xml:space="preserve"> 109 00000 00 0000  000</t>
  </si>
  <si>
    <t>Приложение 5</t>
  </si>
  <si>
    <t xml:space="preserve">Заинского муниципального района </t>
  </si>
  <si>
    <t>"Об исполнении бюджета города Заинска</t>
  </si>
  <si>
    <t>НАЛОГОВЫЕ И НЕНАЛОГОВЫЕ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</si>
  <si>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</si>
  <si>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</si>
  <si>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</si>
  <si>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</si>
  <si>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Налог на игорный бизнес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</si>
  <si>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</si>
  <si>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</si>
  <si>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</si>
  <si>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</si>
  <si>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</si>
  <si>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101 02000 01 0000 110</t>
  </si>
  <si>
    <t>Налог на доходы физических лиц с доходов источником которых является налоговый агент,за исключением доходов в отношении которых исчисление и уплата налога осуществляются в соотвестсвии со статьями 227,2271 и 228 НК РФ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</si>
  <si>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адвокаткие кабинеты и других лиц,занимающихся частной практикой в соответствии со статьей 227 НК РФ</t>
  </si>
  <si>
    <t>Налог на доходы физических лиц с доходов,полученных физическими лицами в соотвествии со статьей 228 НК РФ</t>
  </si>
  <si>
    <t xml:space="preserve"> 101 02010 01 0000  110</t>
  </si>
  <si>
    <t xml:space="preserve"> 101 02020 01 0000  110</t>
  </si>
  <si>
    <t>101 02030 01 0000 110</t>
  </si>
  <si>
    <t>НАЛОГИ НА ПРИБЫЛЬ,ДОХОДЫ</t>
  </si>
  <si>
    <t>105 03000 01 0000  110</t>
  </si>
  <si>
    <t>Доходы,получаемые в виде арендной либо иной платы за передачу в возмездное пользование государственного и мунципального имущества(за исключением имущества автономных учреждений, а также имущества государственных и мунципальных унитарных предприятий, в том числе казенных)</t>
  </si>
  <si>
    <t>105 00000 00 0000 000</t>
  </si>
  <si>
    <t>Кассовое</t>
  </si>
  <si>
    <t>исполнение</t>
  </si>
  <si>
    <t>Доходы</t>
  </si>
  <si>
    <t>ДОХОДЫ ОТ ИСПОЛЬЗОВАНИЯ  ИМУЩЕСТВА, НАХОДЯЩЕГОСЯ В ГОСУДАРСТВЕННОЙ И МУНИЦИПАЛЬНОЙ СОБСТВЕННОСТИ</t>
  </si>
  <si>
    <t>Код администратора поступлений</t>
  </si>
  <si>
    <t>000</t>
  </si>
  <si>
    <t>182</t>
  </si>
  <si>
    <t>832</t>
  </si>
  <si>
    <t>833</t>
  </si>
  <si>
    <t>Расходы</t>
  </si>
  <si>
    <t>Кассовое исполнение</t>
  </si>
  <si>
    <t xml:space="preserve">"Об исполнении   бюджета города Заинска </t>
  </si>
  <si>
    <t xml:space="preserve">по кодам классификации источников финансирования </t>
  </si>
  <si>
    <t>0105 0201 00 0000 610</t>
  </si>
  <si>
    <t>0100 0000 00 0000 000</t>
  </si>
  <si>
    <t>0105 0000 00 0000 000</t>
  </si>
  <si>
    <t>Изменение остатков средств на счетах по учету  средств бюжетов</t>
  </si>
  <si>
    <t>0105 0000 00 0000 500</t>
  </si>
  <si>
    <t>0105 0200 00 0000 500</t>
  </si>
  <si>
    <t>0105 0201 10 0000 510</t>
  </si>
  <si>
    <t>0105 0200 00 0000 600</t>
  </si>
  <si>
    <t>Уменьшение прочих остатков денежных средств бюджетов</t>
  </si>
  <si>
    <t xml:space="preserve">Увеличение прочих остатков денежных средств  бюджетов </t>
  </si>
  <si>
    <t>0105 0201 00 0000 510</t>
  </si>
  <si>
    <t>0105 0201 10 0000 610</t>
  </si>
  <si>
    <t>ИСТОЧНИКИ ВНУТРЕННЕГО ФИНАНСИРОВАНИЯ ДЕФИЦИТОВ БЮДЖЕТОВ</t>
  </si>
  <si>
    <t>Код источника финансирования по бюджетной классификации</t>
  </si>
  <si>
    <t>Наименование показателя</t>
  </si>
  <si>
    <t xml:space="preserve">"Об исполнении бюджета города Заинска </t>
  </si>
  <si>
    <t>Приложение 4</t>
  </si>
  <si>
    <t>Приложение 3</t>
  </si>
  <si>
    <t>0105 0000 00 0000 600</t>
  </si>
  <si>
    <t xml:space="preserve"> бюджета города Заинска Заинского муниципального района по ведомственной </t>
  </si>
  <si>
    <t>(тыс.рублей)</t>
  </si>
  <si>
    <t xml:space="preserve">бюджета города Заинска Заинского муниципального района </t>
  </si>
  <si>
    <t>Отчет</t>
  </si>
  <si>
    <t>Цели</t>
  </si>
  <si>
    <t>к  решению Совета города Заинска</t>
  </si>
  <si>
    <t xml:space="preserve">к  решению Совета  города Заинска </t>
  </si>
  <si>
    <t xml:space="preserve">к  решению Совета города Заинска    </t>
  </si>
  <si>
    <t>Расходы на выплату персоналу в целях обеспечения выполнения функций государственными(муниципальными)органами казенными учреждениями,органами управления государственными внебюджетными фондами</t>
  </si>
  <si>
    <t>100</t>
  </si>
  <si>
    <t>Закупка товаров,работ и услуг для государственных и муниципальных нужд</t>
  </si>
  <si>
    <t>200</t>
  </si>
  <si>
    <t>Иные бюджетные ассигнования</t>
  </si>
  <si>
    <t>800</t>
  </si>
  <si>
    <t xml:space="preserve"> 106 01000 13 0000  110</t>
  </si>
  <si>
    <t xml:space="preserve"> 106 05000 02 0000  110</t>
  </si>
  <si>
    <t xml:space="preserve"> 106 06033 13 0000  110</t>
  </si>
  <si>
    <t xml:space="preserve"> 106 06043 13 0000  110</t>
  </si>
  <si>
    <t>109 04053 13 0000 110</t>
  </si>
  <si>
    <t>111 05013 13 0000 120</t>
  </si>
  <si>
    <t>111 09045 13 0000 120</t>
  </si>
  <si>
    <t xml:space="preserve"> 111 00000 00 0000 120</t>
  </si>
  <si>
    <t xml:space="preserve"> 114 06013 13 0000  430</t>
  </si>
  <si>
    <t>Проведение выборов и референдумов</t>
  </si>
  <si>
    <t xml:space="preserve">об использовании бюджетных ассигнований </t>
  </si>
  <si>
    <t>829 0113 9900092350 200</t>
  </si>
  <si>
    <t>Сумма</t>
  </si>
  <si>
    <t>Непрограммные направления расходов</t>
  </si>
  <si>
    <t>99 0 00 0000 0</t>
  </si>
  <si>
    <t>99 0 00 0204 0</t>
  </si>
  <si>
    <t>Прочие выплаты</t>
  </si>
  <si>
    <t>99 0 00 9235 0</t>
  </si>
  <si>
    <t>Диспансеризация муниципальных служащих</t>
  </si>
  <si>
    <t>99 0 00 9707 1</t>
  </si>
  <si>
    <t>Функционирование Правительства Росссийской Федерации,высших исполнительных органов государственной власти субъектов Российской Федерации, местных администраций</t>
  </si>
  <si>
    <t>Проведение референдумов</t>
  </si>
  <si>
    <t>99 0 00 0201 5</t>
  </si>
  <si>
    <t>Национальная экономика</t>
  </si>
  <si>
    <t>Дорожное хозяйство</t>
  </si>
  <si>
    <t>09</t>
  </si>
  <si>
    <t>Мероприятия по благоустройству</t>
  </si>
  <si>
    <t>Б1 0 00 0000 0</t>
  </si>
  <si>
    <t>Строительство,содержание и ремонт автомобильных дорог и инженерных сооружений на них в границах поселений в рамках благоустройства</t>
  </si>
  <si>
    <t>Б1 0 00 7802 0</t>
  </si>
  <si>
    <t>Межбюджетные трансферты бюджетам мунципальных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</si>
  <si>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99 0 00 2560 0</t>
  </si>
  <si>
    <t>99 0 00 7505 0</t>
  </si>
  <si>
    <t>Ж1 0 00 0000 0</t>
  </si>
  <si>
    <t>Предоставление субсидий на банные услуги</t>
  </si>
  <si>
    <t>Ж1 0 00 7505 0</t>
  </si>
  <si>
    <t>Б1 0 00 7801 0</t>
  </si>
  <si>
    <t>Б1 0 00 7803 0</t>
  </si>
  <si>
    <t>Организация и содержание мест захоронения</t>
  </si>
  <si>
    <t>Б1 0 00 7804 0</t>
  </si>
  <si>
    <t>Б1 0 00 7805 0</t>
  </si>
  <si>
    <t>к решению Совета города Заинск</t>
  </si>
  <si>
    <t>"Об исполнении бюджета города Заинск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</si>
  <si>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</si>
  <si>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</si>
  <si>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Земельный налог (по обязательствам,возникшим до 1 января 2006 года),мобилизуемый на территориях городских поселений</t>
  </si>
  <si>
    <t>Доходы,получаемые в виде арендной платы за земельные участки,государственная собственность на которые не разграничена и которые расположены в границах городских поселений,а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</si>
  <si>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 </t>
  </si>
  <si>
    <t>ДОХОДЫ ОТ ОКАЗАНИЯ ПЛАТНЫХ УСЛУГ (РАБОТ) И КОМПЕНСАЦИИ ЗАТРАТ ГОСУДАРСТВА</t>
  </si>
  <si>
    <t xml:space="preserve"> 113 00000 00 0000  000</t>
  </si>
  <si>
    <t>Дотации бюджетам городских поселений на выравнивание бюджетной обеспеченности</t>
  </si>
  <si>
    <t>Межбюджетные трансферты,передаваемые бюджетам городских поселений для компенсации дополнительных расходов,возникших в результате  решений,принятых органами власти другоого уровня</t>
  </si>
  <si>
    <t>ВОЗВРАТ ОСТАТКОВ СУБСИДИЙ, СУБВЕНЦИЙ И ИНЫХ МЕЖБЮДЖЕТНЫХ ТРАНСФЕРТОВ, ИМЕЮЩИХ ЦЕЛЕВОЕ НАЗНАЧЕНИЕ, ПРОШЛЫХ ЛЕТ</t>
  </si>
  <si>
    <t xml:space="preserve"> 219 00000 00 0000  000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</si>
  <si>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 поселений</t>
  </si>
  <si>
    <t>14</t>
  </si>
  <si>
    <t>99 0 00 2269 0</t>
  </si>
  <si>
    <t>Национальная безопасность и правоохранительная деятельность</t>
  </si>
  <si>
    <t>Другие вопросы в области ницональной безопасности и правоохранительной деятельности</t>
  </si>
  <si>
    <t>Содержание домов участковых уполномоченных полиции</t>
  </si>
  <si>
    <t>28 0 01 2536 1</t>
  </si>
  <si>
    <t>Сельское хозяйство</t>
  </si>
  <si>
    <t>Государственная программа "Ситсема химической и биологической безопасности Республики Татарстан на 2015-2020 годы"</t>
  </si>
  <si>
    <t>28 0 00 0000 0</t>
  </si>
  <si>
    <t>Основное мероприятие "Предупреждение болезней животных и защита населения от болезней общих для человека и животных"</t>
  </si>
  <si>
    <t>28 0 01 0000 0</t>
  </si>
  <si>
    <t>Проведение мероприятй по предупреждению и ликвидации болезней животных, их лечению, защите населения от болезней общих для человека и животных</t>
  </si>
  <si>
    <t>99 0 00 0317 0</t>
  </si>
  <si>
    <t>Транспорт</t>
  </si>
  <si>
    <t>Отдельные мероприятия в области других видов транспорта</t>
  </si>
  <si>
    <t>12</t>
  </si>
  <si>
    <t>16 0 00 0000 0</t>
  </si>
  <si>
    <t>16 0 01 7344 0</t>
  </si>
  <si>
    <t>Другие вопросы в области национальной экономики</t>
  </si>
  <si>
    <t>Мероприятия по землепользованию и землеустройству</t>
  </si>
  <si>
    <t>Государственная программа "Управление государственным имуществом Республики Татарстан на 2014 – 2020 годы"</t>
  </si>
  <si>
    <t>Б1 0 00 7807 0</t>
  </si>
  <si>
    <t>Заинского муниципального района за 2017 год"</t>
  </si>
  <si>
    <t>от "______"_____________2018г. №_____</t>
  </si>
  <si>
    <t>структуре расходов бюджета за 2017 год</t>
  </si>
  <si>
    <t xml:space="preserve"> бюджета города Заинска Заинского муниципального района  по разделам и подразделам классификации расходов бюджетов                                                за 2017 год</t>
  </si>
  <si>
    <t>от "_____"_________2018г. №_______</t>
  </si>
  <si>
    <t>Заинского муниципального района за 2017год"</t>
  </si>
  <si>
    <t>Другие вопросы в области национальной безопасности и правоохранительной деятельности</t>
  </si>
  <si>
    <t>города Заинска Заинского муниципального района за 2017 год</t>
  </si>
  <si>
    <t>КВСР,раздел,подраздел</t>
  </si>
  <si>
    <t>КСЦР,КВР</t>
  </si>
  <si>
    <t>Итого 831</t>
  </si>
  <si>
    <t>ВСЕГО</t>
  </si>
  <si>
    <t>от "_____"________________2018 г. №_____</t>
  </si>
  <si>
    <t>Итого 828</t>
  </si>
  <si>
    <t>828 0113 9900092350 800</t>
  </si>
  <si>
    <t>Оплата по Исполнительным листам</t>
  </si>
  <si>
    <t>Расходы на организацию и проведение мероприятий</t>
  </si>
  <si>
    <t>Оплата транспортного налога</t>
  </si>
  <si>
    <t>829 0113 9900092350 800</t>
  </si>
  <si>
    <t>829 0314 9900022690 200</t>
  </si>
  <si>
    <t>Монтаж системы охранной сигнализации в административно-жилом комплексе для участковых инспекторов</t>
  </si>
  <si>
    <t>от "_____"______________2018г. №_______</t>
  </si>
  <si>
    <t xml:space="preserve">  Заинского муниципального района за 2017 год"</t>
  </si>
  <si>
    <t>дефицита бюджетов за 2017 год</t>
  </si>
  <si>
    <t>от "____________"____________2018г. №___________</t>
  </si>
  <si>
    <t>по кодам класификации доходов бюджетов за 2017 год</t>
  </si>
  <si>
    <t xml:space="preserve"> 113 02065 13 0000  130</t>
  </si>
  <si>
    <t>Доходы, поступающие в порядке возмещения расходов, понесенных в связи с эксплуатацией имущества городских поселений</t>
  </si>
  <si>
    <t xml:space="preserve"> 114 02052 13 0000  410</t>
  </si>
  <si>
    <t>Доходы от реализации 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 учреждений), в части реализации основных средств по указанному имуществу</t>
  </si>
  <si>
    <t xml:space="preserve"> 202 15001 13 0000 151</t>
  </si>
  <si>
    <t xml:space="preserve"> 202 10000 00 0000 151</t>
  </si>
  <si>
    <t xml:space="preserve"> 202 15001 00 0000 151</t>
  </si>
  <si>
    <t>202 20000 00 0000 151</t>
  </si>
  <si>
    <t>202 29999 00 0000 151</t>
  </si>
  <si>
    <t>Прочие субсидии</t>
  </si>
  <si>
    <t>Субсидии бюджетам бюджетной системы Российской Федерации (межбюджетные субсидии)</t>
  </si>
  <si>
    <t xml:space="preserve"> 202 45160 13 0000 151</t>
  </si>
  <si>
    <t xml:space="preserve"> 219 60010 13 0000  151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</si>
  <si>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</si>
  <si>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 202 40000 00 0000 151</t>
  </si>
  <si>
    <t>Оплата адмнистративного штрафа</t>
  </si>
  <si>
    <t xml:space="preserve">резервного фонда Исполнительного комитета </t>
  </si>
  <si>
    <t>Приложение 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</si>
</sst>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000000"/>
    <numFmt numFmtId="175" formatCode="000000.0"/>
    <numFmt numFmtId="176" formatCode="000000.00"/>
    <numFmt numFmtId="177" formatCode="0.000"/>
    <numFmt numFmtId="178" formatCode="#,##0.00&quot;р.&quot;"/>
    <numFmt numFmtId="179" formatCode="_-* #,##0.0_р_._-;\-* #,##0.0_р_._-;_-* &quot;-&quot;??_р_._-;_-@_-"/>
    <numFmt numFmtId="180" formatCode="_-* #,##0_р_._-;\-* #,##0_р_._-;_-* &quot;-&quot;??_р_._-;_-@_-"/>
    <numFmt numFmtId="181" formatCode="0.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#,##0.0_ ;\-#,##0.0\ "/>
    <numFmt numFmtId="186" formatCode="#,##0_ ;\-#,##0\ "/>
    <numFmt numFmtId="187" formatCode="#,##0.00_ ;\-#,##0.00\ "/>
    <numFmt numFmtId="188" formatCode="_-* #,##0.0_р_._-;\-* #,##0.0_р_._-;_-* &quot;-&quot;?_р_._-;_-@_-"/>
    <numFmt numFmtId="189" formatCode="0.00000"/>
    <numFmt numFmtId="190" formatCode="0.000000"/>
    <numFmt numFmtId="191" formatCode="0.0000000"/>
    <numFmt numFmtId="192" formatCode="_-* #,##0.0&quot;р.&quot;_-;\-* #,##0.0&quot;р.&quot;_-;_-* &quot;-&quot;?&quot;р.&quot;_-;_-@_-"/>
    <numFmt numFmtId="193" formatCode="_-* #,##0.00&quot;р.&quot;_-;\-* #,##0.00&quot;р.&quot;_-;_-* &quot;-&quot;?&quot;р.&quot;_-;_-@_-"/>
    <numFmt numFmtId="194" formatCode="_-* #,##0.000000_р_._-;\-* #,##0.000000_р_._-;_-* &quot;-&quot;??_р_._-;_-@_-"/>
    <numFmt numFmtId="195" formatCode="_-* #,##0.0000000_р_._-;\-* #,##0.0000000_р_._-;_-* &quot;-&quot;??_р_._-;_-@_-"/>
    <numFmt numFmtId="196" formatCode="_-* #,##0.00000000_р_._-;\-* #,##0.00000000_р_._-;_-* &quot;-&quot;??_р_._-;_-@_-"/>
    <numFmt numFmtId="197" formatCode="_-* #,##0.000000000_р_._-;\-* #,##0.000000000_р_._-;_-* &quot;-&quot;??_р_._-;_-@_-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Book Antiqua"/>
      <family val="1"/>
    </font>
    <font>
      <b/>
      <sz val="10"/>
      <name val="Book Antiqua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2" fontId="4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72" fontId="4" fillId="0" borderId="0" xfId="0" applyNumberFormat="1" applyFont="1" applyAlignment="1">
      <alignment/>
    </xf>
    <xf numFmtId="0" fontId="4" fillId="0" borderId="10" xfId="0" applyFont="1" applyFill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49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172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9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49" fontId="9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172" fontId="8" fillId="0" borderId="0" xfId="0" applyNumberFormat="1" applyFont="1" applyAlignment="1">
      <alignment horizontal="center" vertical="center"/>
    </xf>
    <xf numFmtId="0" fontId="9" fillId="33" borderId="13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172" fontId="9" fillId="33" borderId="15" xfId="0" applyNumberFormat="1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172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49" fontId="7" fillId="0" borderId="0" xfId="60" applyNumberFormat="1" applyFont="1" applyAlignment="1">
      <alignment horizontal="center"/>
    </xf>
    <xf numFmtId="49" fontId="7" fillId="0" borderId="0" xfId="0" applyNumberFormat="1" applyFont="1" applyAlignment="1">
      <alignment/>
    </xf>
    <xf numFmtId="172" fontId="7" fillId="0" borderId="0" xfId="0" applyNumberFormat="1" applyFont="1" applyAlignment="1">
      <alignment horizontal="center"/>
    </xf>
    <xf numFmtId="49" fontId="6" fillId="0" borderId="0" xfId="6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 wrapText="1"/>
    </xf>
    <xf numFmtId="0" fontId="7" fillId="33" borderId="13" xfId="0" applyFont="1" applyFill="1" applyBorder="1" applyAlignment="1">
      <alignment wrapText="1"/>
    </xf>
    <xf numFmtId="0" fontId="7" fillId="33" borderId="14" xfId="0" applyFont="1" applyFill="1" applyBorder="1" applyAlignment="1">
      <alignment/>
    </xf>
    <xf numFmtId="172" fontId="7" fillId="33" borderId="15" xfId="0" applyNumberFormat="1" applyFont="1" applyFill="1" applyBorder="1" applyAlignment="1">
      <alignment horizontal="center"/>
    </xf>
    <xf numFmtId="172" fontId="8" fillId="0" borderId="0" xfId="0" applyNumberFormat="1" applyFont="1" applyAlignment="1">
      <alignment/>
    </xf>
    <xf numFmtId="0" fontId="9" fillId="33" borderId="16" xfId="0" applyFont="1" applyFill="1" applyBorder="1" applyAlignment="1">
      <alignment horizontal="center"/>
    </xf>
    <xf numFmtId="172" fontId="9" fillId="33" borderId="16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172" fontId="11" fillId="0" borderId="0" xfId="0" applyNumberFormat="1" applyFont="1" applyFill="1" applyBorder="1" applyAlignment="1">
      <alignment horizontal="center"/>
    </xf>
    <xf numFmtId="0" fontId="10" fillId="0" borderId="0" xfId="0" applyFont="1" applyAlignment="1">
      <alignment vertical="center"/>
    </xf>
    <xf numFmtId="49" fontId="10" fillId="0" borderId="0" xfId="6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49" fontId="11" fillId="0" borderId="0" xfId="6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9" fontId="10" fillId="0" borderId="0" xfId="0" applyNumberFormat="1" applyFont="1" applyAlignment="1">
      <alignment horizontal="center" vertical="center"/>
    </xf>
    <xf numFmtId="0" fontId="11" fillId="33" borderId="0" xfId="0" applyFont="1" applyFill="1" applyAlignment="1">
      <alignment vertical="center"/>
    </xf>
    <xf numFmtId="172" fontId="10" fillId="33" borderId="0" xfId="0" applyNumberFormat="1" applyFont="1" applyFill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33" borderId="11" xfId="0" applyFont="1" applyFill="1" applyBorder="1" applyAlignment="1">
      <alignment horizontal="center" wrapText="1"/>
    </xf>
    <xf numFmtId="0" fontId="10" fillId="33" borderId="12" xfId="0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49" fontId="13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 horizontal="center"/>
    </xf>
    <xf numFmtId="172" fontId="9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172" fontId="6" fillId="0" borderId="0" xfId="0" applyNumberFormat="1" applyFont="1" applyFill="1" applyAlignment="1">
      <alignment horizontal="center" vertical="top"/>
    </xf>
    <xf numFmtId="172" fontId="6" fillId="0" borderId="0" xfId="0" applyNumberFormat="1" applyFont="1" applyAlignment="1">
      <alignment horizontal="center" vertical="top"/>
    </xf>
    <xf numFmtId="3" fontId="14" fillId="0" borderId="0" xfId="0" applyNumberFormat="1" applyFont="1" applyAlignment="1">
      <alignment horizontal="center" vertical="top"/>
    </xf>
    <xf numFmtId="0" fontId="15" fillId="0" borderId="0" xfId="0" applyFont="1" applyAlignment="1">
      <alignment vertical="top" wrapText="1"/>
    </xf>
    <xf numFmtId="172" fontId="14" fillId="0" borderId="0" xfId="0" applyNumberFormat="1" applyFont="1" applyAlignment="1">
      <alignment horizontal="center" vertical="top"/>
    </xf>
    <xf numFmtId="172" fontId="6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72" fontId="14" fillId="0" borderId="0" xfId="0" applyNumberFormat="1" applyFont="1" applyBorder="1" applyAlignment="1">
      <alignment horizontal="center" vertical="top"/>
    </xf>
    <xf numFmtId="0" fontId="10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172" fontId="10" fillId="0" borderId="16" xfId="0" applyNumberFormat="1" applyFont="1" applyBorder="1" applyAlignment="1">
      <alignment horizontal="center"/>
    </xf>
    <xf numFmtId="172" fontId="8" fillId="0" borderId="0" xfId="0" applyNumberFormat="1" applyFont="1" applyAlignment="1">
      <alignment horizontal="center"/>
    </xf>
    <xf numFmtId="0" fontId="8" fillId="0" borderId="0" xfId="0" applyFont="1" applyAlignment="1">
      <alignment horizontal="right" wrapText="1"/>
    </xf>
    <xf numFmtId="0" fontId="9" fillId="33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62.875" style="0" customWidth="1"/>
    <col min="2" max="2" width="19.25390625" style="0" customWidth="1"/>
    <col min="3" max="3" width="31.375" style="0" customWidth="1"/>
    <col min="4" max="4" width="23.25390625" style="0" customWidth="1"/>
  </cols>
  <sheetData>
    <row r="1" spans="1:4" ht="12.75">
      <c r="A1" s="10"/>
      <c r="B1" s="10"/>
      <c r="C1" s="10"/>
      <c r="D1" s="10"/>
    </row>
    <row r="2" spans="1:4" ht="15.75">
      <c r="A2" s="100" t="s">
        <v>37</v>
      </c>
      <c r="B2" s="101"/>
      <c r="C2" s="101"/>
      <c r="D2" s="101"/>
    </row>
    <row r="3" spans="1:4" ht="15.75">
      <c r="A3" s="97" t="s">
        <v>125</v>
      </c>
      <c r="B3" s="97"/>
      <c r="C3" s="97"/>
      <c r="D3" s="97"/>
    </row>
    <row r="4" spans="1:4" ht="15.75">
      <c r="A4" s="97" t="s">
        <v>13</v>
      </c>
      <c r="B4" s="97"/>
      <c r="C4" s="97"/>
      <c r="D4" s="97"/>
    </row>
    <row r="5" spans="1:4" ht="15.75">
      <c r="A5" s="100" t="s">
        <v>115</v>
      </c>
      <c r="B5" s="100"/>
      <c r="C5" s="100"/>
      <c r="D5" s="100"/>
    </row>
    <row r="6" spans="1:4" ht="15.75">
      <c r="A6" s="97" t="s">
        <v>210</v>
      </c>
      <c r="B6" s="97"/>
      <c r="C6" s="97"/>
      <c r="D6" s="97"/>
    </row>
    <row r="7" spans="1:4" ht="15.75">
      <c r="A7" s="13"/>
      <c r="B7" s="13"/>
      <c r="C7" s="100" t="s">
        <v>234</v>
      </c>
      <c r="D7" s="100"/>
    </row>
    <row r="8" spans="1:4" ht="15.75">
      <c r="A8" s="13"/>
      <c r="B8" s="13"/>
      <c r="C8" s="14"/>
      <c r="D8" s="15"/>
    </row>
    <row r="9" spans="1:4" ht="18.75">
      <c r="A9" s="103" t="s">
        <v>89</v>
      </c>
      <c r="B9" s="103"/>
      <c r="C9" s="103"/>
      <c r="D9" s="103"/>
    </row>
    <row r="10" spans="1:4" ht="28.5" customHeight="1">
      <c r="A10" s="102" t="s">
        <v>121</v>
      </c>
      <c r="B10" s="102"/>
      <c r="C10" s="102"/>
      <c r="D10" s="102"/>
    </row>
    <row r="11" spans="1:4" ht="18.75">
      <c r="A11" s="103" t="s">
        <v>235</v>
      </c>
      <c r="B11" s="103"/>
      <c r="C11" s="103"/>
      <c r="D11" s="103"/>
    </row>
    <row r="12" spans="1:4" ht="15.75">
      <c r="A12" s="13"/>
      <c r="B12" s="13"/>
      <c r="C12" s="14"/>
      <c r="D12" s="17" t="s">
        <v>17</v>
      </c>
    </row>
    <row r="13" spans="1:4" ht="15.75">
      <c r="A13" s="18"/>
      <c r="B13" s="98" t="s">
        <v>91</v>
      </c>
      <c r="C13" s="19" t="s">
        <v>40</v>
      </c>
      <c r="D13" s="18" t="s">
        <v>87</v>
      </c>
    </row>
    <row r="14" spans="1:4" ht="29.25">
      <c r="A14" s="20" t="s">
        <v>3</v>
      </c>
      <c r="B14" s="99"/>
      <c r="C14" s="21" t="s">
        <v>41</v>
      </c>
      <c r="D14" s="20" t="s">
        <v>88</v>
      </c>
    </row>
    <row r="15" spans="1:4" ht="15.75">
      <c r="A15" s="13"/>
      <c r="B15" s="13"/>
      <c r="C15" s="14"/>
      <c r="D15" s="13"/>
    </row>
    <row r="16" spans="1:4" ht="15.75">
      <c r="A16" s="22" t="s">
        <v>65</v>
      </c>
      <c r="B16" s="23" t="s">
        <v>92</v>
      </c>
      <c r="C16" s="16" t="s">
        <v>48</v>
      </c>
      <c r="D16" s="76">
        <f>SUM(D17+D22+D24+D32+D37+D39)</f>
        <v>124309.70000000001</v>
      </c>
    </row>
    <row r="17" spans="1:4" ht="15.75">
      <c r="A17" s="13" t="s">
        <v>83</v>
      </c>
      <c r="B17" s="24" t="s">
        <v>93</v>
      </c>
      <c r="C17" s="14" t="s">
        <v>42</v>
      </c>
      <c r="D17" s="96">
        <f>D18</f>
        <v>48032</v>
      </c>
    </row>
    <row r="18" spans="1:4" ht="15.75">
      <c r="A18" s="13" t="s">
        <v>66</v>
      </c>
      <c r="B18" s="24" t="s">
        <v>93</v>
      </c>
      <c r="C18" s="14" t="s">
        <v>76</v>
      </c>
      <c r="D18" s="96">
        <f>D19+D20+D21</f>
        <v>48032</v>
      </c>
    </row>
    <row r="19" spans="1:4" ht="78.75">
      <c r="A19" s="25" t="s">
        <v>77</v>
      </c>
      <c r="B19" s="26" t="s">
        <v>93</v>
      </c>
      <c r="C19" s="27" t="s">
        <v>80</v>
      </c>
      <c r="D19" s="27">
        <v>47624.4</v>
      </c>
    </row>
    <row r="20" spans="1:4" ht="110.25">
      <c r="A20" s="25" t="s">
        <v>78</v>
      </c>
      <c r="B20" s="26" t="s">
        <v>93</v>
      </c>
      <c r="C20" s="27" t="s">
        <v>81</v>
      </c>
      <c r="D20" s="27">
        <v>232.9</v>
      </c>
    </row>
    <row r="21" spans="1:4" ht="31.5">
      <c r="A21" s="25" t="s">
        <v>79</v>
      </c>
      <c r="B21" s="26" t="s">
        <v>93</v>
      </c>
      <c r="C21" s="27" t="s">
        <v>82</v>
      </c>
      <c r="D21" s="27">
        <v>174.7</v>
      </c>
    </row>
    <row r="22" spans="1:4" ht="15.75">
      <c r="A22" s="25" t="s">
        <v>67</v>
      </c>
      <c r="B22" s="26" t="s">
        <v>93</v>
      </c>
      <c r="C22" s="27" t="s">
        <v>86</v>
      </c>
      <c r="D22" s="27">
        <f>D23</f>
        <v>455.6</v>
      </c>
    </row>
    <row r="23" spans="1:4" ht="15.75">
      <c r="A23" s="13" t="s">
        <v>59</v>
      </c>
      <c r="B23" s="24" t="s">
        <v>93</v>
      </c>
      <c r="C23" s="27" t="s">
        <v>84</v>
      </c>
      <c r="D23" s="27">
        <v>455.6</v>
      </c>
    </row>
    <row r="24" spans="1:4" ht="15.75">
      <c r="A24" s="13" t="s">
        <v>68</v>
      </c>
      <c r="B24" s="24" t="s">
        <v>93</v>
      </c>
      <c r="C24" s="27" t="s">
        <v>43</v>
      </c>
      <c r="D24" s="30">
        <f>SUM(D25:D27)</f>
        <v>56076</v>
      </c>
    </row>
    <row r="25" spans="1:4" ht="16.5" customHeight="1">
      <c r="A25" s="13" t="s">
        <v>69</v>
      </c>
      <c r="B25" s="24" t="s">
        <v>93</v>
      </c>
      <c r="C25" s="27" t="s">
        <v>133</v>
      </c>
      <c r="D25" s="27">
        <v>9947.9</v>
      </c>
    </row>
    <row r="26" spans="1:4" ht="15.75">
      <c r="A26" s="13" t="s">
        <v>70</v>
      </c>
      <c r="B26" s="24" t="s">
        <v>93</v>
      </c>
      <c r="C26" s="27" t="s">
        <v>134</v>
      </c>
      <c r="D26" s="30">
        <v>49</v>
      </c>
    </row>
    <row r="27" spans="1:4" ht="15.75">
      <c r="A27" s="13" t="s">
        <v>71</v>
      </c>
      <c r="B27" s="24" t="s">
        <v>93</v>
      </c>
      <c r="C27" s="27" t="s">
        <v>44</v>
      </c>
      <c r="D27" s="27">
        <f>D28+D29</f>
        <v>46079.1</v>
      </c>
    </row>
    <row r="28" spans="1:4" ht="31.5">
      <c r="A28" s="25" t="s">
        <v>176</v>
      </c>
      <c r="B28" s="26" t="s">
        <v>93</v>
      </c>
      <c r="C28" s="27" t="s">
        <v>135</v>
      </c>
      <c r="D28" s="27">
        <v>36227.6</v>
      </c>
    </row>
    <row r="29" spans="1:4" ht="31.5">
      <c r="A29" s="25" t="s">
        <v>177</v>
      </c>
      <c r="B29" s="26" t="s">
        <v>93</v>
      </c>
      <c r="C29" s="27" t="s">
        <v>136</v>
      </c>
      <c r="D29" s="27">
        <v>9851.5</v>
      </c>
    </row>
    <row r="30" spans="1:4" ht="47.25" hidden="1">
      <c r="A30" s="25" t="s">
        <v>72</v>
      </c>
      <c r="B30" s="26" t="s">
        <v>93</v>
      </c>
      <c r="C30" s="27" t="s">
        <v>61</v>
      </c>
      <c r="D30" s="27"/>
    </row>
    <row r="31" spans="1:4" ht="32.25" customHeight="1" hidden="1">
      <c r="A31" s="25" t="s">
        <v>178</v>
      </c>
      <c r="B31" s="26" t="s">
        <v>93</v>
      </c>
      <c r="C31" s="27" t="s">
        <v>137</v>
      </c>
      <c r="D31" s="27"/>
    </row>
    <row r="32" spans="1:4" ht="47.25">
      <c r="A32" s="25" t="s">
        <v>90</v>
      </c>
      <c r="B32" s="26" t="s">
        <v>92</v>
      </c>
      <c r="C32" s="27" t="s">
        <v>45</v>
      </c>
      <c r="D32" s="27">
        <f>SUM(D33)</f>
        <v>18537.499999999996</v>
      </c>
    </row>
    <row r="33" spans="1:4" ht="94.5">
      <c r="A33" s="25" t="s">
        <v>85</v>
      </c>
      <c r="B33" s="26" t="s">
        <v>92</v>
      </c>
      <c r="C33" s="27" t="s">
        <v>140</v>
      </c>
      <c r="D33" s="27">
        <f>SUM(D34:D36)</f>
        <v>18537.499999999996</v>
      </c>
    </row>
    <row r="34" spans="1:4" ht="78.75">
      <c r="A34" s="25" t="s">
        <v>179</v>
      </c>
      <c r="B34" s="26" t="s">
        <v>94</v>
      </c>
      <c r="C34" s="27" t="s">
        <v>138</v>
      </c>
      <c r="D34" s="27">
        <v>18220.1</v>
      </c>
    </row>
    <row r="35" spans="1:4" ht="80.25" customHeight="1">
      <c r="A35" s="25" t="s">
        <v>180</v>
      </c>
      <c r="B35" s="26" t="s">
        <v>94</v>
      </c>
      <c r="C35" s="27" t="s">
        <v>139</v>
      </c>
      <c r="D35" s="27">
        <v>5.6</v>
      </c>
    </row>
    <row r="36" spans="1:4" ht="80.25" customHeight="1">
      <c r="A36" s="25" t="s">
        <v>180</v>
      </c>
      <c r="B36" s="26" t="s">
        <v>95</v>
      </c>
      <c r="C36" s="27" t="s">
        <v>139</v>
      </c>
      <c r="D36" s="27">
        <v>311.8</v>
      </c>
    </row>
    <row r="37" spans="1:4" ht="35.25" customHeight="1">
      <c r="A37" s="25" t="s">
        <v>181</v>
      </c>
      <c r="B37" s="26" t="s">
        <v>95</v>
      </c>
      <c r="C37" s="27" t="s">
        <v>182</v>
      </c>
      <c r="D37" s="30">
        <f>SUM(D38)</f>
        <v>27.1</v>
      </c>
    </row>
    <row r="38" spans="1:4" ht="48.75" customHeight="1">
      <c r="A38" s="25" t="s">
        <v>237</v>
      </c>
      <c r="B38" s="26" t="s">
        <v>95</v>
      </c>
      <c r="C38" s="27" t="s">
        <v>236</v>
      </c>
      <c r="D38" s="30">
        <v>27.1</v>
      </c>
    </row>
    <row r="39" spans="1:4" ht="31.5">
      <c r="A39" s="25" t="s">
        <v>73</v>
      </c>
      <c r="B39" s="26" t="s">
        <v>94</v>
      </c>
      <c r="C39" s="27" t="s">
        <v>58</v>
      </c>
      <c r="D39" s="27">
        <f>SUM(D40:D41)</f>
        <v>1181.5</v>
      </c>
    </row>
    <row r="40" spans="1:4" ht="94.5">
      <c r="A40" s="25" t="s">
        <v>239</v>
      </c>
      <c r="B40" s="26" t="s">
        <v>94</v>
      </c>
      <c r="C40" s="27" t="s">
        <v>238</v>
      </c>
      <c r="D40" s="27">
        <v>14.4</v>
      </c>
    </row>
    <row r="41" spans="1:4" ht="47.25">
      <c r="A41" s="25" t="s">
        <v>187</v>
      </c>
      <c r="B41" s="26" t="s">
        <v>94</v>
      </c>
      <c r="C41" s="27" t="s">
        <v>141</v>
      </c>
      <c r="D41" s="27">
        <v>1167.1</v>
      </c>
    </row>
    <row r="42" spans="1:4" ht="15.75">
      <c r="A42" s="22" t="s">
        <v>74</v>
      </c>
      <c r="B42" s="23" t="s">
        <v>95</v>
      </c>
      <c r="C42" s="28" t="s">
        <v>46</v>
      </c>
      <c r="D42" s="29">
        <f>SUM(D44+D47+D49+D51)</f>
        <v>2366.2</v>
      </c>
    </row>
    <row r="43" spans="1:4" ht="47.25">
      <c r="A43" s="25" t="s">
        <v>75</v>
      </c>
      <c r="B43" s="26" t="s">
        <v>95</v>
      </c>
      <c r="C43" s="27" t="s">
        <v>47</v>
      </c>
      <c r="D43" s="30">
        <f>SUM(D46+D48+D50)</f>
        <v>2974.7</v>
      </c>
    </row>
    <row r="44" spans="1:4" ht="31.5">
      <c r="A44" s="25" t="s">
        <v>38</v>
      </c>
      <c r="B44" s="26" t="s">
        <v>95</v>
      </c>
      <c r="C44" s="27" t="s">
        <v>241</v>
      </c>
      <c r="D44" s="30">
        <f>SUM(D46)</f>
        <v>2205.6</v>
      </c>
    </row>
    <row r="45" spans="1:4" ht="15.75">
      <c r="A45" s="13" t="s">
        <v>39</v>
      </c>
      <c r="B45" s="24" t="s">
        <v>95</v>
      </c>
      <c r="C45" s="27" t="s">
        <v>242</v>
      </c>
      <c r="D45" s="27">
        <f>SUM(D46)</f>
        <v>2205.6</v>
      </c>
    </row>
    <row r="46" spans="1:4" ht="31.5">
      <c r="A46" s="25" t="s">
        <v>183</v>
      </c>
      <c r="B46" s="26" t="s">
        <v>95</v>
      </c>
      <c r="C46" s="27" t="s">
        <v>240</v>
      </c>
      <c r="D46" s="27">
        <v>2205.6</v>
      </c>
    </row>
    <row r="47" spans="1:4" ht="31.5">
      <c r="A47" s="25" t="s">
        <v>246</v>
      </c>
      <c r="B47" s="26" t="s">
        <v>95</v>
      </c>
      <c r="C47" s="27" t="s">
        <v>243</v>
      </c>
      <c r="D47" s="27">
        <f>SUM(D48)</f>
        <v>34.6</v>
      </c>
    </row>
    <row r="48" spans="1:4" ht="15.75">
      <c r="A48" s="25" t="s">
        <v>245</v>
      </c>
      <c r="B48" s="26" t="s">
        <v>95</v>
      </c>
      <c r="C48" s="27" t="s">
        <v>244</v>
      </c>
      <c r="D48" s="27">
        <v>34.6</v>
      </c>
    </row>
    <row r="49" spans="1:4" ht="15.75">
      <c r="A49" s="25" t="s">
        <v>27</v>
      </c>
      <c r="B49" s="26" t="s">
        <v>95</v>
      </c>
      <c r="C49" s="27" t="s">
        <v>250</v>
      </c>
      <c r="D49" s="27">
        <f>SUM(D50)</f>
        <v>734.5</v>
      </c>
    </row>
    <row r="50" spans="1:4" ht="63">
      <c r="A50" s="25" t="s">
        <v>184</v>
      </c>
      <c r="B50" s="26" t="s">
        <v>95</v>
      </c>
      <c r="C50" s="27" t="s">
        <v>247</v>
      </c>
      <c r="D50" s="27">
        <v>734.5</v>
      </c>
    </row>
    <row r="51" spans="1:4" ht="47.25">
      <c r="A51" s="25" t="s">
        <v>185</v>
      </c>
      <c r="B51" s="26" t="s">
        <v>95</v>
      </c>
      <c r="C51" s="27" t="s">
        <v>186</v>
      </c>
      <c r="D51" s="30">
        <f>SUM(D52)</f>
        <v>-608.5</v>
      </c>
    </row>
    <row r="52" spans="1:4" ht="47.25">
      <c r="A52" s="25" t="s">
        <v>249</v>
      </c>
      <c r="B52" s="26" t="s">
        <v>95</v>
      </c>
      <c r="C52" s="27" t="s">
        <v>248</v>
      </c>
      <c r="D52" s="30">
        <v>-608.5</v>
      </c>
    </row>
    <row r="53" spans="1:4" ht="15.75">
      <c r="A53" s="31" t="s">
        <v>0</v>
      </c>
      <c r="B53" s="32"/>
      <c r="C53" s="33"/>
      <c r="D53" s="34">
        <f>D16+D42</f>
        <v>126675.90000000001</v>
      </c>
    </row>
  </sheetData>
  <sheetProtection/>
  <mergeCells count="10">
    <mergeCell ref="A4:D4"/>
    <mergeCell ref="B13:B14"/>
    <mergeCell ref="A2:D2"/>
    <mergeCell ref="A10:D10"/>
    <mergeCell ref="A11:D11"/>
    <mergeCell ref="A3:D3"/>
    <mergeCell ref="A5:D5"/>
    <mergeCell ref="A6:D6"/>
    <mergeCell ref="C7:D7"/>
    <mergeCell ref="A9:D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tabSelected="1" zoomScalePageLayoutView="0" workbookViewId="0" topLeftCell="A99">
      <selection activeCell="A1" sqref="A1:G1"/>
    </sheetView>
  </sheetViews>
  <sheetFormatPr defaultColWidth="9.00390625" defaultRowHeight="12.75"/>
  <cols>
    <col min="1" max="1" width="42.625" style="0" customWidth="1"/>
    <col min="5" max="5" width="16.25390625" style="0" customWidth="1"/>
    <col min="7" max="7" width="12.875" style="0" customWidth="1"/>
  </cols>
  <sheetData>
    <row r="1" spans="1:7" ht="12.75">
      <c r="A1" s="104" t="s">
        <v>253</v>
      </c>
      <c r="B1" s="104"/>
      <c r="C1" s="104"/>
      <c r="D1" s="104"/>
      <c r="E1" s="104"/>
      <c r="F1" s="104"/>
      <c r="G1" s="104"/>
    </row>
    <row r="2" spans="1:7" ht="12.75">
      <c r="A2" s="104" t="s">
        <v>174</v>
      </c>
      <c r="B2" s="104"/>
      <c r="C2" s="104"/>
      <c r="D2" s="104"/>
      <c r="E2" s="104"/>
      <c r="F2" s="104"/>
      <c r="G2" s="104"/>
    </row>
    <row r="3" spans="1:7" ht="12.75">
      <c r="A3" s="104" t="s">
        <v>13</v>
      </c>
      <c r="B3" s="104"/>
      <c r="C3" s="104"/>
      <c r="D3" s="104"/>
      <c r="E3" s="104"/>
      <c r="F3" s="104"/>
      <c r="G3" s="104"/>
    </row>
    <row r="4" spans="1:7" ht="12.75">
      <c r="A4" s="104" t="s">
        <v>175</v>
      </c>
      <c r="B4" s="104"/>
      <c r="C4" s="104"/>
      <c r="D4" s="104"/>
      <c r="E4" s="104"/>
      <c r="F4" s="104"/>
      <c r="G4" s="104"/>
    </row>
    <row r="5" spans="1:7" ht="12.75">
      <c r="A5" s="104" t="s">
        <v>210</v>
      </c>
      <c r="B5" s="104"/>
      <c r="C5" s="104"/>
      <c r="D5" s="104"/>
      <c r="E5" s="104"/>
      <c r="F5" s="104"/>
      <c r="G5" s="104"/>
    </row>
    <row r="6" spans="1:7" ht="12.75">
      <c r="A6" s="104" t="s">
        <v>211</v>
      </c>
      <c r="B6" s="104"/>
      <c r="C6" s="104"/>
      <c r="D6" s="104"/>
      <c r="E6" s="104"/>
      <c r="F6" s="104"/>
      <c r="G6" s="104"/>
    </row>
    <row r="8" spans="1:7" ht="18.75">
      <c r="A8" s="103" t="s">
        <v>96</v>
      </c>
      <c r="B8" s="103"/>
      <c r="C8" s="103"/>
      <c r="D8" s="103"/>
      <c r="E8" s="103"/>
      <c r="F8" s="103"/>
      <c r="G8" s="103"/>
    </row>
    <row r="9" spans="1:7" ht="18.75">
      <c r="A9" s="102" t="s">
        <v>119</v>
      </c>
      <c r="B9" s="102"/>
      <c r="C9" s="102"/>
      <c r="D9" s="102"/>
      <c r="E9" s="102"/>
      <c r="F9" s="102"/>
      <c r="G9" s="102"/>
    </row>
    <row r="10" spans="1:7" ht="18.75">
      <c r="A10" s="103" t="s">
        <v>212</v>
      </c>
      <c r="B10" s="103"/>
      <c r="C10" s="103"/>
      <c r="D10" s="103"/>
      <c r="E10" s="103"/>
      <c r="F10" s="103"/>
      <c r="G10" s="103"/>
    </row>
    <row r="11" spans="1:7" ht="15">
      <c r="A11" s="68"/>
      <c r="B11" s="68"/>
      <c r="C11" s="68"/>
      <c r="D11" s="68"/>
      <c r="E11" s="68"/>
      <c r="F11" s="68"/>
      <c r="G11" s="68"/>
    </row>
    <row r="12" spans="1:7" ht="12.75">
      <c r="A12" s="15"/>
      <c r="B12" s="15"/>
      <c r="C12" s="15"/>
      <c r="D12" s="15"/>
      <c r="E12" s="15"/>
      <c r="F12" s="15"/>
      <c r="G12" s="15" t="s">
        <v>17</v>
      </c>
    </row>
    <row r="13" spans="1:7" ht="12.75">
      <c r="A13" s="15"/>
      <c r="B13" s="15"/>
      <c r="C13" s="15"/>
      <c r="D13" s="15"/>
      <c r="E13" s="15"/>
      <c r="F13" s="15"/>
      <c r="G13" s="15"/>
    </row>
    <row r="14" spans="1:7" ht="12.75">
      <c r="A14" s="35" t="s">
        <v>3</v>
      </c>
      <c r="B14" s="35" t="s">
        <v>29</v>
      </c>
      <c r="C14" s="35" t="s">
        <v>8</v>
      </c>
      <c r="D14" s="35" t="s">
        <v>4</v>
      </c>
      <c r="E14" s="35" t="s">
        <v>5</v>
      </c>
      <c r="F14" s="35" t="s">
        <v>30</v>
      </c>
      <c r="G14" s="35" t="s">
        <v>145</v>
      </c>
    </row>
    <row r="15" spans="1:7" ht="12.75">
      <c r="A15" s="36"/>
      <c r="B15" s="36"/>
      <c r="C15" s="36"/>
      <c r="D15" s="36"/>
      <c r="E15" s="36"/>
      <c r="F15" s="36"/>
      <c r="G15" s="36"/>
    </row>
    <row r="16" spans="1:7" ht="12.75">
      <c r="A16" s="37" t="s">
        <v>50</v>
      </c>
      <c r="B16" s="38">
        <v>828</v>
      </c>
      <c r="C16" s="37"/>
      <c r="D16" s="37"/>
      <c r="E16" s="37"/>
      <c r="F16" s="37"/>
      <c r="G16" s="39">
        <f>SUM(G17)</f>
        <v>1545.4999999999998</v>
      </c>
    </row>
    <row r="17" spans="1:7" ht="12.75">
      <c r="A17" s="40" t="s">
        <v>6</v>
      </c>
      <c r="B17" s="38">
        <v>828</v>
      </c>
      <c r="C17" s="41" t="s">
        <v>7</v>
      </c>
      <c r="D17" s="42"/>
      <c r="E17" s="42"/>
      <c r="F17" s="42"/>
      <c r="G17" s="43">
        <f>SUM(G20+G24)</f>
        <v>1545.4999999999998</v>
      </c>
    </row>
    <row r="18" spans="1:7" ht="51">
      <c r="A18" s="8" t="s">
        <v>52</v>
      </c>
      <c r="B18" s="38">
        <v>828</v>
      </c>
      <c r="C18" s="44" t="s">
        <v>7</v>
      </c>
      <c r="D18" s="7" t="s">
        <v>15</v>
      </c>
      <c r="E18" s="42"/>
      <c r="F18" s="42"/>
      <c r="G18" s="12">
        <f>SUM(G20)</f>
        <v>1515.8999999999999</v>
      </c>
    </row>
    <row r="19" spans="1:7" ht="12.75">
      <c r="A19" s="8" t="s">
        <v>146</v>
      </c>
      <c r="B19" s="38">
        <v>828</v>
      </c>
      <c r="C19" s="7" t="s">
        <v>7</v>
      </c>
      <c r="D19" s="7" t="s">
        <v>15</v>
      </c>
      <c r="E19" s="7" t="s">
        <v>147</v>
      </c>
      <c r="F19" s="10"/>
      <c r="G19" s="12">
        <f>SUM(G20)</f>
        <v>1515.8999999999999</v>
      </c>
    </row>
    <row r="20" spans="1:7" ht="12.75">
      <c r="A20" s="10" t="s">
        <v>10</v>
      </c>
      <c r="B20" s="38">
        <v>828</v>
      </c>
      <c r="C20" s="7" t="s">
        <v>7</v>
      </c>
      <c r="D20" s="7" t="s">
        <v>15</v>
      </c>
      <c r="E20" s="7" t="s">
        <v>148</v>
      </c>
      <c r="F20" s="45"/>
      <c r="G20" s="12">
        <f>SUM(G21:G23)</f>
        <v>1515.8999999999999</v>
      </c>
    </row>
    <row r="21" spans="1:7" ht="63.75">
      <c r="A21" s="8" t="s">
        <v>127</v>
      </c>
      <c r="B21" s="38">
        <v>828</v>
      </c>
      <c r="C21" s="7" t="s">
        <v>7</v>
      </c>
      <c r="D21" s="7" t="s">
        <v>15</v>
      </c>
      <c r="E21" s="7" t="s">
        <v>148</v>
      </c>
      <c r="F21" s="7" t="s">
        <v>128</v>
      </c>
      <c r="G21" s="12">
        <v>1379.6</v>
      </c>
    </row>
    <row r="22" spans="1:7" ht="25.5">
      <c r="A22" s="8" t="s">
        <v>129</v>
      </c>
      <c r="B22" s="38">
        <v>828</v>
      </c>
      <c r="C22" s="7" t="s">
        <v>7</v>
      </c>
      <c r="D22" s="7" t="s">
        <v>15</v>
      </c>
      <c r="E22" s="7" t="s">
        <v>148</v>
      </c>
      <c r="F22" s="7" t="s">
        <v>130</v>
      </c>
      <c r="G22" s="12">
        <v>132.1</v>
      </c>
    </row>
    <row r="23" spans="1:7" ht="12.75">
      <c r="A23" s="8" t="s">
        <v>131</v>
      </c>
      <c r="B23" s="38">
        <v>828</v>
      </c>
      <c r="C23" s="7" t="s">
        <v>7</v>
      </c>
      <c r="D23" s="7" t="s">
        <v>15</v>
      </c>
      <c r="E23" s="7" t="s">
        <v>148</v>
      </c>
      <c r="F23" s="15">
        <v>800</v>
      </c>
      <c r="G23" s="12">
        <v>4.2</v>
      </c>
    </row>
    <row r="24" spans="1:7" ht="12.75">
      <c r="A24" s="10" t="s">
        <v>23</v>
      </c>
      <c r="B24" s="11">
        <v>828</v>
      </c>
      <c r="C24" s="7" t="s">
        <v>7</v>
      </c>
      <c r="D24" s="7" t="s">
        <v>24</v>
      </c>
      <c r="E24" s="7"/>
      <c r="F24" s="15"/>
      <c r="G24" s="12">
        <f>SUM(G25)</f>
        <v>29.6</v>
      </c>
    </row>
    <row r="25" spans="1:7" ht="12.75">
      <c r="A25" s="8" t="s">
        <v>146</v>
      </c>
      <c r="B25" s="11">
        <v>828</v>
      </c>
      <c r="C25" s="7" t="s">
        <v>7</v>
      </c>
      <c r="D25" s="7" t="s">
        <v>24</v>
      </c>
      <c r="E25" s="7" t="s">
        <v>147</v>
      </c>
      <c r="F25" s="15"/>
      <c r="G25" s="12">
        <f>SUM(G27+G29)</f>
        <v>29.6</v>
      </c>
    </row>
    <row r="26" spans="1:7" ht="12.75">
      <c r="A26" s="8" t="s">
        <v>149</v>
      </c>
      <c r="B26" s="11">
        <v>828</v>
      </c>
      <c r="C26" s="7" t="s">
        <v>7</v>
      </c>
      <c r="D26" s="7" t="s">
        <v>24</v>
      </c>
      <c r="E26" s="7" t="s">
        <v>150</v>
      </c>
      <c r="F26" s="15"/>
      <c r="G26" s="12">
        <f>SUM(G27)</f>
        <v>26.6</v>
      </c>
    </row>
    <row r="27" spans="1:7" ht="12.75">
      <c r="A27" s="8" t="s">
        <v>131</v>
      </c>
      <c r="B27" s="11">
        <v>828</v>
      </c>
      <c r="C27" s="7" t="s">
        <v>7</v>
      </c>
      <c r="D27" s="7" t="s">
        <v>24</v>
      </c>
      <c r="E27" s="7" t="s">
        <v>150</v>
      </c>
      <c r="F27" s="15">
        <v>800</v>
      </c>
      <c r="G27" s="12">
        <v>26.6</v>
      </c>
    </row>
    <row r="28" spans="1:7" ht="12.75">
      <c r="A28" s="8" t="s">
        <v>151</v>
      </c>
      <c r="B28" s="11">
        <v>828</v>
      </c>
      <c r="C28" s="7" t="s">
        <v>7</v>
      </c>
      <c r="D28" s="7" t="s">
        <v>24</v>
      </c>
      <c r="E28" s="7" t="s">
        <v>152</v>
      </c>
      <c r="F28" s="15"/>
      <c r="G28" s="12">
        <f>SUM(G29)</f>
        <v>3</v>
      </c>
    </row>
    <row r="29" spans="1:7" ht="25.5">
      <c r="A29" s="8" t="s">
        <v>129</v>
      </c>
      <c r="B29" s="11">
        <v>828</v>
      </c>
      <c r="C29" s="7" t="s">
        <v>7</v>
      </c>
      <c r="D29" s="7" t="s">
        <v>24</v>
      </c>
      <c r="E29" s="7" t="s">
        <v>152</v>
      </c>
      <c r="F29" s="15">
        <v>200</v>
      </c>
      <c r="G29" s="12">
        <v>3</v>
      </c>
    </row>
    <row r="30" spans="1:7" ht="12.75">
      <c r="A30" s="46" t="s">
        <v>51</v>
      </c>
      <c r="B30" s="11">
        <v>829</v>
      </c>
      <c r="C30" s="9"/>
      <c r="D30" s="9"/>
      <c r="E30" s="7"/>
      <c r="F30" s="9"/>
      <c r="G30" s="43">
        <f>SUM(G31+G72+G96+G54+G50)</f>
        <v>122424</v>
      </c>
    </row>
    <row r="31" spans="1:7" ht="12.75">
      <c r="A31" s="40" t="s">
        <v>6</v>
      </c>
      <c r="B31" s="11">
        <v>829</v>
      </c>
      <c r="C31" s="41" t="s">
        <v>7</v>
      </c>
      <c r="D31" s="9"/>
      <c r="E31" s="7"/>
      <c r="F31" s="9"/>
      <c r="G31" s="43">
        <f>SUM(G34+G42+G39)</f>
        <v>3623.9</v>
      </c>
    </row>
    <row r="32" spans="1:7" ht="51">
      <c r="A32" s="8" t="s">
        <v>153</v>
      </c>
      <c r="B32" s="11">
        <v>829</v>
      </c>
      <c r="C32" s="7" t="s">
        <v>7</v>
      </c>
      <c r="D32" s="7" t="s">
        <v>9</v>
      </c>
      <c r="E32" s="7"/>
      <c r="F32" s="10"/>
      <c r="G32" s="12">
        <f>SUM(G34)</f>
        <v>2380.4</v>
      </c>
    </row>
    <row r="33" spans="1:7" ht="12.75">
      <c r="A33" s="8" t="s">
        <v>146</v>
      </c>
      <c r="B33" s="11">
        <v>829</v>
      </c>
      <c r="C33" s="7" t="s">
        <v>7</v>
      </c>
      <c r="D33" s="7" t="s">
        <v>9</v>
      </c>
      <c r="E33" s="7" t="s">
        <v>147</v>
      </c>
      <c r="F33" s="10"/>
      <c r="G33" s="12">
        <f>SUM(G34)</f>
        <v>2380.4</v>
      </c>
    </row>
    <row r="34" spans="1:7" ht="12.75">
      <c r="A34" s="10" t="s">
        <v>10</v>
      </c>
      <c r="B34" s="11">
        <v>829</v>
      </c>
      <c r="C34" s="7" t="s">
        <v>7</v>
      </c>
      <c r="D34" s="7" t="s">
        <v>9</v>
      </c>
      <c r="E34" s="7" t="s">
        <v>148</v>
      </c>
      <c r="F34" s="45"/>
      <c r="G34" s="12">
        <f>SUM(G35:G37)</f>
        <v>2380.4</v>
      </c>
    </row>
    <row r="35" spans="1:7" ht="63.75">
      <c r="A35" s="8" t="s">
        <v>127</v>
      </c>
      <c r="B35" s="11">
        <v>829</v>
      </c>
      <c r="C35" s="7" t="s">
        <v>7</v>
      </c>
      <c r="D35" s="7" t="s">
        <v>9</v>
      </c>
      <c r="E35" s="7" t="s">
        <v>148</v>
      </c>
      <c r="F35" s="7" t="s">
        <v>128</v>
      </c>
      <c r="G35" s="12">
        <v>1855.5</v>
      </c>
    </row>
    <row r="36" spans="1:7" ht="25.5">
      <c r="A36" s="8" t="s">
        <v>129</v>
      </c>
      <c r="B36" s="11">
        <v>829</v>
      </c>
      <c r="C36" s="7" t="s">
        <v>7</v>
      </c>
      <c r="D36" s="7" t="s">
        <v>9</v>
      </c>
      <c r="E36" s="7" t="s">
        <v>148</v>
      </c>
      <c r="F36" s="7" t="s">
        <v>130</v>
      </c>
      <c r="G36" s="12">
        <v>516.9</v>
      </c>
    </row>
    <row r="37" spans="1:7" ht="12.75">
      <c r="A37" s="8" t="s">
        <v>131</v>
      </c>
      <c r="B37" s="11">
        <v>829</v>
      </c>
      <c r="C37" s="7" t="s">
        <v>7</v>
      </c>
      <c r="D37" s="7" t="s">
        <v>9</v>
      </c>
      <c r="E37" s="7" t="s">
        <v>148</v>
      </c>
      <c r="F37" s="15">
        <v>800</v>
      </c>
      <c r="G37" s="12">
        <v>8</v>
      </c>
    </row>
    <row r="38" spans="1:7" ht="12.75" hidden="1">
      <c r="A38" s="10" t="s">
        <v>142</v>
      </c>
      <c r="B38" s="11">
        <v>829</v>
      </c>
      <c r="C38" s="7" t="s">
        <v>7</v>
      </c>
      <c r="D38" s="7" t="s">
        <v>60</v>
      </c>
      <c r="E38" s="7"/>
      <c r="F38" s="7"/>
      <c r="G38" s="12"/>
    </row>
    <row r="39" spans="1:7" ht="12.75" hidden="1">
      <c r="A39" s="10" t="s">
        <v>146</v>
      </c>
      <c r="B39" s="11">
        <v>829</v>
      </c>
      <c r="C39" s="7" t="s">
        <v>7</v>
      </c>
      <c r="D39" s="7" t="s">
        <v>60</v>
      </c>
      <c r="E39" s="7" t="s">
        <v>147</v>
      </c>
      <c r="F39" s="7"/>
      <c r="G39" s="12"/>
    </row>
    <row r="40" spans="1:7" ht="12.75" hidden="1">
      <c r="A40" s="10" t="s">
        <v>154</v>
      </c>
      <c r="B40" s="11">
        <v>829</v>
      </c>
      <c r="C40" s="7" t="s">
        <v>7</v>
      </c>
      <c r="D40" s="7" t="s">
        <v>60</v>
      </c>
      <c r="E40" s="7" t="s">
        <v>155</v>
      </c>
      <c r="F40" s="7"/>
      <c r="G40" s="12"/>
    </row>
    <row r="41" spans="1:7" ht="12.75" hidden="1">
      <c r="A41" s="10" t="s">
        <v>131</v>
      </c>
      <c r="B41" s="11">
        <v>829</v>
      </c>
      <c r="C41" s="7" t="s">
        <v>7</v>
      </c>
      <c r="D41" s="7" t="s">
        <v>60</v>
      </c>
      <c r="E41" s="7" t="s">
        <v>155</v>
      </c>
      <c r="F41" s="7" t="s">
        <v>132</v>
      </c>
      <c r="G41" s="12"/>
    </row>
    <row r="42" spans="1:7" ht="12.75">
      <c r="A42" s="10" t="s">
        <v>23</v>
      </c>
      <c r="B42" s="11">
        <v>829</v>
      </c>
      <c r="C42" s="7" t="s">
        <v>7</v>
      </c>
      <c r="D42" s="7" t="s">
        <v>24</v>
      </c>
      <c r="E42" s="7"/>
      <c r="F42" s="10"/>
      <c r="G42" s="12">
        <f>SUM(G43)</f>
        <v>1243.5</v>
      </c>
    </row>
    <row r="43" spans="1:7" ht="12.75">
      <c r="A43" s="8" t="s">
        <v>146</v>
      </c>
      <c r="B43" s="11">
        <v>829</v>
      </c>
      <c r="C43" s="7" t="s">
        <v>7</v>
      </c>
      <c r="D43" s="7" t="s">
        <v>24</v>
      </c>
      <c r="E43" s="7" t="s">
        <v>147</v>
      </c>
      <c r="F43" s="10"/>
      <c r="G43" s="12">
        <f>SUM(G44+G49)</f>
        <v>1243.5</v>
      </c>
    </row>
    <row r="44" spans="1:7" ht="12.75">
      <c r="A44" s="8" t="s">
        <v>149</v>
      </c>
      <c r="B44" s="11">
        <v>829</v>
      </c>
      <c r="C44" s="7" t="s">
        <v>7</v>
      </c>
      <c r="D44" s="7" t="s">
        <v>24</v>
      </c>
      <c r="E44" s="7" t="s">
        <v>150</v>
      </c>
      <c r="F44" s="45"/>
      <c r="G44" s="12">
        <f>SUM(G45:G47)</f>
        <v>1229.2</v>
      </c>
    </row>
    <row r="45" spans="1:7" ht="63.75">
      <c r="A45" s="8" t="s">
        <v>127</v>
      </c>
      <c r="B45" s="11">
        <v>829</v>
      </c>
      <c r="C45" s="7" t="s">
        <v>7</v>
      </c>
      <c r="D45" s="7" t="s">
        <v>24</v>
      </c>
      <c r="E45" s="7" t="s">
        <v>150</v>
      </c>
      <c r="F45" s="15">
        <v>100</v>
      </c>
      <c r="G45" s="12">
        <v>1080.5</v>
      </c>
    </row>
    <row r="46" spans="1:7" ht="25.5">
      <c r="A46" s="8" t="s">
        <v>129</v>
      </c>
      <c r="B46" s="11">
        <v>829</v>
      </c>
      <c r="C46" s="7" t="s">
        <v>7</v>
      </c>
      <c r="D46" s="7" t="s">
        <v>24</v>
      </c>
      <c r="E46" s="7" t="s">
        <v>150</v>
      </c>
      <c r="F46" s="15">
        <v>200</v>
      </c>
      <c r="G46" s="12">
        <v>84.7</v>
      </c>
    </row>
    <row r="47" spans="1:7" ht="12.75">
      <c r="A47" s="8" t="s">
        <v>131</v>
      </c>
      <c r="B47" s="11">
        <v>829</v>
      </c>
      <c r="C47" s="7" t="s">
        <v>7</v>
      </c>
      <c r="D47" s="7" t="s">
        <v>24</v>
      </c>
      <c r="E47" s="7" t="s">
        <v>150</v>
      </c>
      <c r="F47" s="15">
        <v>800</v>
      </c>
      <c r="G47" s="12">
        <v>64</v>
      </c>
    </row>
    <row r="48" spans="1:7" ht="12.75">
      <c r="A48" s="8" t="s">
        <v>151</v>
      </c>
      <c r="B48" s="11">
        <v>829</v>
      </c>
      <c r="C48" s="7" t="s">
        <v>7</v>
      </c>
      <c r="D48" s="7" t="s">
        <v>24</v>
      </c>
      <c r="E48" s="7" t="s">
        <v>152</v>
      </c>
      <c r="F48" s="15"/>
      <c r="G48" s="12">
        <f>SUM(G49)</f>
        <v>14.3</v>
      </c>
    </row>
    <row r="49" spans="1:7" ht="25.5">
      <c r="A49" s="8" t="s">
        <v>129</v>
      </c>
      <c r="B49" s="11">
        <v>829</v>
      </c>
      <c r="C49" s="7" t="s">
        <v>7</v>
      </c>
      <c r="D49" s="7" t="s">
        <v>24</v>
      </c>
      <c r="E49" s="7" t="s">
        <v>152</v>
      </c>
      <c r="F49" s="15">
        <v>200</v>
      </c>
      <c r="G49" s="12">
        <v>14.3</v>
      </c>
    </row>
    <row r="50" spans="1:7" ht="25.5">
      <c r="A50" s="46" t="s">
        <v>190</v>
      </c>
      <c r="B50" s="11">
        <v>829</v>
      </c>
      <c r="C50" s="9" t="s">
        <v>15</v>
      </c>
      <c r="D50" s="9"/>
      <c r="E50" s="9"/>
      <c r="F50" s="11"/>
      <c r="G50" s="43">
        <f>SUM(G53)</f>
        <v>47.3</v>
      </c>
    </row>
    <row r="51" spans="1:7" ht="25.5">
      <c r="A51" s="8" t="s">
        <v>191</v>
      </c>
      <c r="B51" s="11">
        <v>829</v>
      </c>
      <c r="C51" s="7" t="s">
        <v>15</v>
      </c>
      <c r="D51" s="7" t="s">
        <v>188</v>
      </c>
      <c r="E51" s="7"/>
      <c r="F51" s="15"/>
      <c r="G51" s="12">
        <f>SUM(G53)</f>
        <v>47.3</v>
      </c>
    </row>
    <row r="52" spans="1:7" ht="25.5">
      <c r="A52" s="8" t="s">
        <v>192</v>
      </c>
      <c r="B52" s="11">
        <v>829</v>
      </c>
      <c r="C52" s="7" t="s">
        <v>15</v>
      </c>
      <c r="D52" s="7" t="s">
        <v>188</v>
      </c>
      <c r="E52" s="7" t="s">
        <v>189</v>
      </c>
      <c r="F52" s="15"/>
      <c r="G52" s="12">
        <f>SUM(G53)</f>
        <v>47.3</v>
      </c>
    </row>
    <row r="53" spans="1:7" ht="25.5">
      <c r="A53" s="8" t="s">
        <v>129</v>
      </c>
      <c r="B53" s="11">
        <v>829</v>
      </c>
      <c r="C53" s="7" t="s">
        <v>15</v>
      </c>
      <c r="D53" s="7" t="s">
        <v>188</v>
      </c>
      <c r="E53" s="7" t="s">
        <v>189</v>
      </c>
      <c r="F53" s="15">
        <v>200</v>
      </c>
      <c r="G53" s="12">
        <v>47.3</v>
      </c>
    </row>
    <row r="54" spans="1:7" ht="12.75">
      <c r="A54" s="46" t="s">
        <v>156</v>
      </c>
      <c r="B54" s="11">
        <v>829</v>
      </c>
      <c r="C54" s="9" t="s">
        <v>9</v>
      </c>
      <c r="D54" s="9"/>
      <c r="E54" s="7"/>
      <c r="F54" s="40"/>
      <c r="G54" s="43">
        <f>SUM(G55+G60+G64+G68)</f>
        <v>29675.999999999996</v>
      </c>
    </row>
    <row r="55" spans="1:7" ht="12.75">
      <c r="A55" s="8" t="s">
        <v>194</v>
      </c>
      <c r="B55" s="11">
        <v>829</v>
      </c>
      <c r="C55" s="7" t="s">
        <v>9</v>
      </c>
      <c r="D55" s="7" t="s">
        <v>12</v>
      </c>
      <c r="E55" s="7"/>
      <c r="F55" s="7"/>
      <c r="G55" s="12">
        <f>SUM(G59)</f>
        <v>198.8</v>
      </c>
    </row>
    <row r="56" spans="1:7" ht="38.25">
      <c r="A56" s="8" t="s">
        <v>195</v>
      </c>
      <c r="B56" s="11">
        <v>829</v>
      </c>
      <c r="C56" s="7" t="s">
        <v>9</v>
      </c>
      <c r="D56" s="7" t="s">
        <v>12</v>
      </c>
      <c r="E56" s="7" t="s">
        <v>196</v>
      </c>
      <c r="F56" s="7"/>
      <c r="G56" s="12">
        <f>SUM(G59)</f>
        <v>198.8</v>
      </c>
    </row>
    <row r="57" spans="1:7" ht="38.25">
      <c r="A57" s="8" t="s">
        <v>197</v>
      </c>
      <c r="B57" s="11">
        <v>829</v>
      </c>
      <c r="C57" s="7" t="s">
        <v>9</v>
      </c>
      <c r="D57" s="7" t="s">
        <v>12</v>
      </c>
      <c r="E57" s="7" t="s">
        <v>198</v>
      </c>
      <c r="F57" s="7"/>
      <c r="G57" s="12">
        <f>SUM(G59)</f>
        <v>198.8</v>
      </c>
    </row>
    <row r="58" spans="1:7" ht="51">
      <c r="A58" s="8" t="s">
        <v>199</v>
      </c>
      <c r="B58" s="11">
        <v>829</v>
      </c>
      <c r="C58" s="7" t="s">
        <v>9</v>
      </c>
      <c r="D58" s="7" t="s">
        <v>12</v>
      </c>
      <c r="E58" s="7" t="s">
        <v>193</v>
      </c>
      <c r="F58" s="7"/>
      <c r="G58" s="12">
        <f>SUM(G59)</f>
        <v>198.8</v>
      </c>
    </row>
    <row r="59" spans="1:7" ht="25.5">
      <c r="A59" s="8" t="s">
        <v>129</v>
      </c>
      <c r="B59" s="11">
        <v>829</v>
      </c>
      <c r="C59" s="7" t="s">
        <v>9</v>
      </c>
      <c r="D59" s="7" t="s">
        <v>12</v>
      </c>
      <c r="E59" s="7" t="s">
        <v>193</v>
      </c>
      <c r="F59" s="7" t="s">
        <v>130</v>
      </c>
      <c r="G59" s="12">
        <v>198.8</v>
      </c>
    </row>
    <row r="60" spans="1:7" ht="12.75">
      <c r="A60" s="8" t="s">
        <v>201</v>
      </c>
      <c r="B60" s="11">
        <v>829</v>
      </c>
      <c r="C60" s="7" t="s">
        <v>9</v>
      </c>
      <c r="D60" s="7" t="s">
        <v>16</v>
      </c>
      <c r="E60" s="7"/>
      <c r="F60" s="7"/>
      <c r="G60" s="12">
        <f>SUM(G63)</f>
        <v>2800</v>
      </c>
    </row>
    <row r="61" spans="1:7" ht="12.75">
      <c r="A61" s="8" t="s">
        <v>146</v>
      </c>
      <c r="B61" s="11">
        <v>829</v>
      </c>
      <c r="C61" s="7" t="s">
        <v>9</v>
      </c>
      <c r="D61" s="7" t="s">
        <v>16</v>
      </c>
      <c r="E61" s="7" t="s">
        <v>147</v>
      </c>
      <c r="F61" s="7"/>
      <c r="G61" s="12">
        <f>SUM(G63)</f>
        <v>2800</v>
      </c>
    </row>
    <row r="62" spans="1:7" ht="25.5">
      <c r="A62" s="8" t="s">
        <v>202</v>
      </c>
      <c r="B62" s="11">
        <v>829</v>
      </c>
      <c r="C62" s="7" t="s">
        <v>9</v>
      </c>
      <c r="D62" s="7" t="s">
        <v>16</v>
      </c>
      <c r="E62" s="7" t="s">
        <v>200</v>
      </c>
      <c r="F62" s="7"/>
      <c r="G62" s="12">
        <f>SUM(G63)</f>
        <v>2800</v>
      </c>
    </row>
    <row r="63" spans="1:7" ht="12.75">
      <c r="A63" s="8" t="s">
        <v>131</v>
      </c>
      <c r="B63" s="11">
        <v>829</v>
      </c>
      <c r="C63" s="7" t="s">
        <v>9</v>
      </c>
      <c r="D63" s="7" t="s">
        <v>16</v>
      </c>
      <c r="E63" s="7" t="s">
        <v>200</v>
      </c>
      <c r="F63" s="7" t="s">
        <v>132</v>
      </c>
      <c r="G63" s="12">
        <v>2800</v>
      </c>
    </row>
    <row r="64" spans="1:7" ht="12.75">
      <c r="A64" s="8" t="s">
        <v>157</v>
      </c>
      <c r="B64" s="11">
        <v>829</v>
      </c>
      <c r="C64" s="7" t="s">
        <v>9</v>
      </c>
      <c r="D64" s="7" t="s">
        <v>158</v>
      </c>
      <c r="E64" s="7"/>
      <c r="F64" s="10"/>
      <c r="G64" s="12">
        <f>SUM(G67)</f>
        <v>26375.6</v>
      </c>
    </row>
    <row r="65" spans="1:7" ht="12.75">
      <c r="A65" s="8" t="s">
        <v>159</v>
      </c>
      <c r="B65" s="11">
        <v>829</v>
      </c>
      <c r="C65" s="7" t="s">
        <v>9</v>
      </c>
      <c r="D65" s="7" t="s">
        <v>158</v>
      </c>
      <c r="E65" s="7" t="s">
        <v>160</v>
      </c>
      <c r="F65" s="10"/>
      <c r="G65" s="12">
        <f>SUM(G67)</f>
        <v>26375.6</v>
      </c>
    </row>
    <row r="66" spans="1:7" ht="51">
      <c r="A66" s="8" t="s">
        <v>161</v>
      </c>
      <c r="B66" s="11">
        <v>829</v>
      </c>
      <c r="C66" s="7" t="s">
        <v>9</v>
      </c>
      <c r="D66" s="7" t="s">
        <v>158</v>
      </c>
      <c r="E66" s="7" t="s">
        <v>162</v>
      </c>
      <c r="F66" s="7"/>
      <c r="G66" s="12">
        <f>SUM(G67)</f>
        <v>26375.6</v>
      </c>
    </row>
    <row r="67" spans="1:7" ht="25.5">
      <c r="A67" s="8" t="s">
        <v>129</v>
      </c>
      <c r="B67" s="11">
        <v>829</v>
      </c>
      <c r="C67" s="7" t="s">
        <v>9</v>
      </c>
      <c r="D67" s="7" t="s">
        <v>158</v>
      </c>
      <c r="E67" s="7" t="s">
        <v>162</v>
      </c>
      <c r="F67" s="7" t="s">
        <v>130</v>
      </c>
      <c r="G67" s="12">
        <v>26375.6</v>
      </c>
    </row>
    <row r="68" spans="1:7" ht="25.5">
      <c r="A68" s="8" t="s">
        <v>206</v>
      </c>
      <c r="B68" s="11">
        <v>829</v>
      </c>
      <c r="C68" s="7" t="s">
        <v>9</v>
      </c>
      <c r="D68" s="7" t="s">
        <v>203</v>
      </c>
      <c r="E68" s="7"/>
      <c r="F68" s="7"/>
      <c r="G68" s="12">
        <f>SUM(G71)</f>
        <v>301.6</v>
      </c>
    </row>
    <row r="69" spans="1:7" ht="40.5" customHeight="1">
      <c r="A69" s="8" t="s">
        <v>208</v>
      </c>
      <c r="B69" s="11">
        <v>829</v>
      </c>
      <c r="C69" s="7" t="s">
        <v>9</v>
      </c>
      <c r="D69" s="7" t="s">
        <v>203</v>
      </c>
      <c r="E69" s="7" t="s">
        <v>204</v>
      </c>
      <c r="F69" s="7"/>
      <c r="G69" s="12">
        <f>SUM(G71)</f>
        <v>301.6</v>
      </c>
    </row>
    <row r="70" spans="1:7" ht="25.5">
      <c r="A70" s="8" t="s">
        <v>207</v>
      </c>
      <c r="B70" s="11">
        <v>829</v>
      </c>
      <c r="C70" s="7" t="s">
        <v>9</v>
      </c>
      <c r="D70" s="7" t="s">
        <v>203</v>
      </c>
      <c r="E70" s="7" t="s">
        <v>205</v>
      </c>
      <c r="F70" s="7"/>
      <c r="G70" s="12">
        <f>SUM(G71)</f>
        <v>301.6</v>
      </c>
    </row>
    <row r="71" spans="1:7" ht="25.5">
      <c r="A71" s="8" t="s">
        <v>129</v>
      </c>
      <c r="B71" s="11">
        <v>829</v>
      </c>
      <c r="C71" s="7" t="s">
        <v>9</v>
      </c>
      <c r="D71" s="7" t="s">
        <v>203</v>
      </c>
      <c r="E71" s="7" t="s">
        <v>205</v>
      </c>
      <c r="F71" s="7" t="s">
        <v>130</v>
      </c>
      <c r="G71" s="12">
        <v>301.6</v>
      </c>
    </row>
    <row r="72" spans="1:7" ht="12.75">
      <c r="A72" s="40" t="s">
        <v>20</v>
      </c>
      <c r="B72" s="11">
        <v>829</v>
      </c>
      <c r="C72" s="9" t="s">
        <v>12</v>
      </c>
      <c r="D72" s="9"/>
      <c r="E72" s="7"/>
      <c r="F72" s="9"/>
      <c r="G72" s="43">
        <f>SUM(G73+G77+G84)</f>
        <v>67150.8</v>
      </c>
    </row>
    <row r="73" spans="1:7" ht="12.75">
      <c r="A73" s="10" t="s">
        <v>57</v>
      </c>
      <c r="B73" s="11">
        <v>829</v>
      </c>
      <c r="C73" s="7" t="s">
        <v>12</v>
      </c>
      <c r="D73" s="7" t="s">
        <v>7</v>
      </c>
      <c r="E73" s="7"/>
      <c r="F73" s="9"/>
      <c r="G73" s="12">
        <f>SUM(G76)</f>
        <v>15984</v>
      </c>
    </row>
    <row r="74" spans="1:7" ht="12.75">
      <c r="A74" s="10" t="s">
        <v>146</v>
      </c>
      <c r="B74" s="11">
        <v>829</v>
      </c>
      <c r="C74" s="7" t="s">
        <v>12</v>
      </c>
      <c r="D74" s="7" t="s">
        <v>7</v>
      </c>
      <c r="E74" s="7" t="s">
        <v>147</v>
      </c>
      <c r="F74" s="7"/>
      <c r="G74" s="12">
        <f>SUM(G76)</f>
        <v>15984</v>
      </c>
    </row>
    <row r="75" spans="1:7" ht="63.75">
      <c r="A75" s="8" t="s">
        <v>163</v>
      </c>
      <c r="B75" s="11">
        <v>829</v>
      </c>
      <c r="C75" s="7" t="s">
        <v>12</v>
      </c>
      <c r="D75" s="7" t="s">
        <v>7</v>
      </c>
      <c r="E75" s="7" t="s">
        <v>164</v>
      </c>
      <c r="F75" s="7"/>
      <c r="G75" s="12">
        <v>15984</v>
      </c>
    </row>
    <row r="76" spans="1:7" ht="12.75">
      <c r="A76" s="10" t="s">
        <v>27</v>
      </c>
      <c r="B76" s="11">
        <v>829</v>
      </c>
      <c r="C76" s="7" t="s">
        <v>12</v>
      </c>
      <c r="D76" s="7" t="s">
        <v>7</v>
      </c>
      <c r="E76" s="7" t="s">
        <v>164</v>
      </c>
      <c r="F76" s="7" t="s">
        <v>11</v>
      </c>
      <c r="G76" s="12">
        <v>15984</v>
      </c>
    </row>
    <row r="77" spans="1:7" ht="12.75">
      <c r="A77" s="10" t="s">
        <v>53</v>
      </c>
      <c r="B77" s="11">
        <v>829</v>
      </c>
      <c r="C77" s="7" t="s">
        <v>12</v>
      </c>
      <c r="D77" s="7" t="s">
        <v>14</v>
      </c>
      <c r="E77" s="7"/>
      <c r="F77" s="9"/>
      <c r="G77" s="12">
        <f>SUM(G83+G80)</f>
        <v>5731.1</v>
      </c>
    </row>
    <row r="78" spans="1:7" ht="12.75">
      <c r="A78" s="10" t="s">
        <v>146</v>
      </c>
      <c r="B78" s="11">
        <v>829</v>
      </c>
      <c r="C78" s="7" t="s">
        <v>12</v>
      </c>
      <c r="D78" s="7" t="s">
        <v>14</v>
      </c>
      <c r="E78" s="7" t="s">
        <v>147</v>
      </c>
      <c r="F78" s="9"/>
      <c r="G78" s="12">
        <f>SUM(G80)</f>
        <v>4078.1</v>
      </c>
    </row>
    <row r="79" spans="1:7" ht="12.75">
      <c r="A79" s="10" t="s">
        <v>54</v>
      </c>
      <c r="B79" s="11">
        <v>829</v>
      </c>
      <c r="C79" s="7" t="s">
        <v>12</v>
      </c>
      <c r="D79" s="7" t="s">
        <v>14</v>
      </c>
      <c r="E79" s="7" t="s">
        <v>165</v>
      </c>
      <c r="F79" s="9"/>
      <c r="G79" s="12">
        <f>SUM(G80)</f>
        <v>4078.1</v>
      </c>
    </row>
    <row r="80" spans="1:7" ht="25.5">
      <c r="A80" s="8" t="s">
        <v>129</v>
      </c>
      <c r="B80" s="11">
        <v>829</v>
      </c>
      <c r="C80" s="7" t="s">
        <v>12</v>
      </c>
      <c r="D80" s="7" t="s">
        <v>14</v>
      </c>
      <c r="E80" s="7" t="s">
        <v>165</v>
      </c>
      <c r="F80" s="7" t="s">
        <v>130</v>
      </c>
      <c r="G80" s="12">
        <v>4078.1</v>
      </c>
    </row>
    <row r="81" spans="1:7" ht="12.75">
      <c r="A81" s="10" t="s">
        <v>53</v>
      </c>
      <c r="B81" s="11">
        <v>829</v>
      </c>
      <c r="C81" s="7" t="s">
        <v>12</v>
      </c>
      <c r="D81" s="7" t="s">
        <v>14</v>
      </c>
      <c r="E81" s="7" t="s">
        <v>166</v>
      </c>
      <c r="F81" s="7"/>
      <c r="G81" s="12">
        <v>1653</v>
      </c>
    </row>
    <row r="82" spans="1:7" ht="12.75">
      <c r="A82" s="10" t="s">
        <v>167</v>
      </c>
      <c r="B82" s="11">
        <v>829</v>
      </c>
      <c r="C82" s="7" t="s">
        <v>12</v>
      </c>
      <c r="D82" s="7" t="s">
        <v>14</v>
      </c>
      <c r="E82" s="7" t="s">
        <v>168</v>
      </c>
      <c r="F82" s="7"/>
      <c r="G82" s="12">
        <v>1653</v>
      </c>
    </row>
    <row r="83" spans="1:7" ht="12.75">
      <c r="A83" s="8" t="s">
        <v>131</v>
      </c>
      <c r="B83" s="11">
        <v>829</v>
      </c>
      <c r="C83" s="7" t="s">
        <v>12</v>
      </c>
      <c r="D83" s="7" t="s">
        <v>14</v>
      </c>
      <c r="E83" s="7" t="s">
        <v>168</v>
      </c>
      <c r="F83" s="7" t="s">
        <v>132</v>
      </c>
      <c r="G83" s="12">
        <v>1653</v>
      </c>
    </row>
    <row r="84" spans="1:7" ht="12.75">
      <c r="A84" s="10" t="s">
        <v>1</v>
      </c>
      <c r="B84" s="11">
        <v>829</v>
      </c>
      <c r="C84" s="7" t="s">
        <v>12</v>
      </c>
      <c r="D84" s="7" t="s">
        <v>15</v>
      </c>
      <c r="E84" s="7"/>
      <c r="F84" s="7"/>
      <c r="G84" s="12">
        <f>SUM(G87+G89+G91+G93+G95)</f>
        <v>45435.700000000004</v>
      </c>
    </row>
    <row r="85" spans="1:7" ht="12.75">
      <c r="A85" s="8" t="s">
        <v>159</v>
      </c>
      <c r="B85" s="11">
        <v>829</v>
      </c>
      <c r="C85" s="7" t="s">
        <v>12</v>
      </c>
      <c r="D85" s="7" t="s">
        <v>15</v>
      </c>
      <c r="E85" s="7" t="s">
        <v>160</v>
      </c>
      <c r="F85" s="7"/>
      <c r="G85" s="12">
        <v>33743</v>
      </c>
    </row>
    <row r="86" spans="1:7" ht="12.75">
      <c r="A86" s="8" t="s">
        <v>2</v>
      </c>
      <c r="B86" s="11">
        <v>829</v>
      </c>
      <c r="C86" s="7" t="s">
        <v>21</v>
      </c>
      <c r="D86" s="7" t="s">
        <v>15</v>
      </c>
      <c r="E86" s="7" t="s">
        <v>169</v>
      </c>
      <c r="F86" s="7"/>
      <c r="G86" s="12">
        <f>SUM(G87)</f>
        <v>15935.3</v>
      </c>
    </row>
    <row r="87" spans="1:7" ht="25.5">
      <c r="A87" s="8" t="s">
        <v>129</v>
      </c>
      <c r="B87" s="11">
        <v>829</v>
      </c>
      <c r="C87" s="7" t="s">
        <v>12</v>
      </c>
      <c r="D87" s="7" t="s">
        <v>15</v>
      </c>
      <c r="E87" s="7" t="s">
        <v>169</v>
      </c>
      <c r="F87" s="7" t="s">
        <v>130</v>
      </c>
      <c r="G87" s="12">
        <v>15935.3</v>
      </c>
    </row>
    <row r="88" spans="1:7" ht="12.75">
      <c r="A88" s="8" t="s">
        <v>55</v>
      </c>
      <c r="B88" s="11">
        <v>829</v>
      </c>
      <c r="C88" s="7" t="s">
        <v>12</v>
      </c>
      <c r="D88" s="7" t="s">
        <v>15</v>
      </c>
      <c r="E88" s="7" t="s">
        <v>170</v>
      </c>
      <c r="F88" s="7"/>
      <c r="G88" s="12">
        <f>SUM(G89)</f>
        <v>10199.6</v>
      </c>
    </row>
    <row r="89" spans="1:7" ht="25.5">
      <c r="A89" s="8" t="s">
        <v>129</v>
      </c>
      <c r="B89" s="11">
        <v>829</v>
      </c>
      <c r="C89" s="7" t="s">
        <v>12</v>
      </c>
      <c r="D89" s="7" t="s">
        <v>15</v>
      </c>
      <c r="E89" s="7" t="s">
        <v>170</v>
      </c>
      <c r="F89" s="7" t="s">
        <v>130</v>
      </c>
      <c r="G89" s="12">
        <v>10199.6</v>
      </c>
    </row>
    <row r="90" spans="1:7" ht="12.75">
      <c r="A90" s="8" t="s">
        <v>171</v>
      </c>
      <c r="B90" s="11">
        <v>829</v>
      </c>
      <c r="C90" s="7" t="s">
        <v>12</v>
      </c>
      <c r="D90" s="7" t="s">
        <v>15</v>
      </c>
      <c r="E90" s="7" t="s">
        <v>172</v>
      </c>
      <c r="F90" s="7"/>
      <c r="G90" s="12">
        <f>SUM(G91)</f>
        <v>501.2</v>
      </c>
    </row>
    <row r="91" spans="1:7" ht="25.5">
      <c r="A91" s="8" t="s">
        <v>129</v>
      </c>
      <c r="B91" s="11">
        <v>829</v>
      </c>
      <c r="C91" s="7" t="s">
        <v>12</v>
      </c>
      <c r="D91" s="7" t="s">
        <v>15</v>
      </c>
      <c r="E91" s="7" t="s">
        <v>172</v>
      </c>
      <c r="F91" s="7" t="s">
        <v>130</v>
      </c>
      <c r="G91" s="12">
        <v>501.2</v>
      </c>
    </row>
    <row r="92" spans="1:7" ht="25.5">
      <c r="A92" s="8" t="s">
        <v>56</v>
      </c>
      <c r="B92" s="11">
        <v>829</v>
      </c>
      <c r="C92" s="7" t="s">
        <v>12</v>
      </c>
      <c r="D92" s="7" t="s">
        <v>15</v>
      </c>
      <c r="E92" s="7" t="s">
        <v>173</v>
      </c>
      <c r="F92" s="7"/>
      <c r="G92" s="12">
        <f>SUM(G93)</f>
        <v>9034.7</v>
      </c>
    </row>
    <row r="93" spans="1:7" ht="25.5">
      <c r="A93" s="8" t="s">
        <v>129</v>
      </c>
      <c r="B93" s="11">
        <v>829</v>
      </c>
      <c r="C93" s="7" t="s">
        <v>12</v>
      </c>
      <c r="D93" s="7" t="s">
        <v>15</v>
      </c>
      <c r="E93" s="7" t="s">
        <v>173</v>
      </c>
      <c r="F93" s="7" t="s">
        <v>130</v>
      </c>
      <c r="G93" s="12">
        <v>9034.7</v>
      </c>
    </row>
    <row r="94" spans="1:7" ht="12.75">
      <c r="A94" s="8"/>
      <c r="B94" s="11">
        <v>829</v>
      </c>
      <c r="C94" s="7" t="s">
        <v>12</v>
      </c>
      <c r="D94" s="7" t="s">
        <v>15</v>
      </c>
      <c r="E94" s="7" t="s">
        <v>209</v>
      </c>
      <c r="F94" s="7"/>
      <c r="G94" s="12">
        <f>SUM(G95)</f>
        <v>9764.9</v>
      </c>
    </row>
    <row r="95" spans="1:7" ht="25.5">
      <c r="A95" s="8" t="s">
        <v>129</v>
      </c>
      <c r="B95" s="11">
        <v>829</v>
      </c>
      <c r="C95" s="7" t="s">
        <v>12</v>
      </c>
      <c r="D95" s="7" t="s">
        <v>15</v>
      </c>
      <c r="E95" s="7" t="s">
        <v>209</v>
      </c>
      <c r="F95" s="7" t="s">
        <v>130</v>
      </c>
      <c r="G95" s="12">
        <v>9764.9</v>
      </c>
    </row>
    <row r="96" spans="1:7" ht="12.75">
      <c r="A96" s="40" t="s">
        <v>25</v>
      </c>
      <c r="B96" s="11">
        <v>829</v>
      </c>
      <c r="C96" s="9" t="s">
        <v>16</v>
      </c>
      <c r="D96" s="9"/>
      <c r="E96" s="7"/>
      <c r="F96" s="9"/>
      <c r="G96" s="43">
        <f>SUM(G100)</f>
        <v>21926</v>
      </c>
    </row>
    <row r="97" spans="1:7" ht="12.75">
      <c r="A97" s="10" t="s">
        <v>28</v>
      </c>
      <c r="B97" s="11">
        <v>829</v>
      </c>
      <c r="C97" s="7" t="s">
        <v>16</v>
      </c>
      <c r="D97" s="7" t="s">
        <v>7</v>
      </c>
      <c r="E97" s="7"/>
      <c r="F97" s="7"/>
      <c r="G97" s="12">
        <f>SUM(G100)</f>
        <v>21926</v>
      </c>
    </row>
    <row r="98" spans="1:7" ht="12.75">
      <c r="A98" s="10" t="s">
        <v>146</v>
      </c>
      <c r="B98" s="11">
        <v>829</v>
      </c>
      <c r="C98" s="7" t="s">
        <v>16</v>
      </c>
      <c r="D98" s="7" t="s">
        <v>7</v>
      </c>
      <c r="E98" s="7" t="s">
        <v>147</v>
      </c>
      <c r="F98" s="7"/>
      <c r="G98" s="12">
        <f>SUM(G100)</f>
        <v>21926</v>
      </c>
    </row>
    <row r="99" spans="1:7" ht="63.75">
      <c r="A99" s="8" t="s">
        <v>26</v>
      </c>
      <c r="B99" s="11">
        <v>829</v>
      </c>
      <c r="C99" s="7" t="s">
        <v>16</v>
      </c>
      <c r="D99" s="7" t="s">
        <v>7</v>
      </c>
      <c r="E99" s="7" t="s">
        <v>164</v>
      </c>
      <c r="F99" s="7"/>
      <c r="G99" s="12">
        <f>SUM(G100)</f>
        <v>21926</v>
      </c>
    </row>
    <row r="100" spans="1:7" ht="12.75">
      <c r="A100" s="10" t="s">
        <v>27</v>
      </c>
      <c r="B100" s="11">
        <v>829</v>
      </c>
      <c r="C100" s="7" t="s">
        <v>16</v>
      </c>
      <c r="D100" s="7" t="s">
        <v>7</v>
      </c>
      <c r="E100" s="7" t="s">
        <v>164</v>
      </c>
      <c r="F100" s="7" t="s">
        <v>11</v>
      </c>
      <c r="G100" s="12">
        <v>21926</v>
      </c>
    </row>
    <row r="101" spans="1:7" ht="12.75">
      <c r="A101" s="47" t="s">
        <v>19</v>
      </c>
      <c r="B101" s="48"/>
      <c r="C101" s="48"/>
      <c r="D101" s="48"/>
      <c r="E101" s="48"/>
      <c r="F101" s="48"/>
      <c r="G101" s="49">
        <f>SUM(G30+G16)</f>
        <v>123969.5</v>
      </c>
    </row>
  </sheetData>
  <sheetProtection/>
  <mergeCells count="9">
    <mergeCell ref="A8:G8"/>
    <mergeCell ref="A9:G9"/>
    <mergeCell ref="A10:G10"/>
    <mergeCell ref="A1:G1"/>
    <mergeCell ref="A2:G2"/>
    <mergeCell ref="A5:G5"/>
    <mergeCell ref="A4:G4"/>
    <mergeCell ref="A3:G3"/>
    <mergeCell ref="A6:G6"/>
  </mergeCells>
  <printOptions/>
  <pageMargins left="0.7086614173228347" right="0" top="0.7480314960629921" bottom="0.35433070866141736" header="0.31496062992125984" footer="0.31496062992125984"/>
  <pageSetup fitToHeight="2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zoomScalePageLayoutView="0" workbookViewId="0" topLeftCell="A1">
      <selection activeCell="A11" sqref="A11"/>
    </sheetView>
  </sheetViews>
  <sheetFormatPr defaultColWidth="9.00390625" defaultRowHeight="12.75"/>
  <cols>
    <col min="1" max="1" width="51.75390625" style="1" customWidth="1"/>
    <col min="2" max="2" width="11.75390625" style="1" customWidth="1"/>
    <col min="3" max="3" width="9.125" style="1" customWidth="1"/>
    <col min="4" max="4" width="15.375" style="5" customWidth="1"/>
    <col min="5" max="16384" width="9.125" style="1" customWidth="1"/>
  </cols>
  <sheetData>
    <row r="1" spans="1:4" ht="15.75">
      <c r="A1" s="13"/>
      <c r="B1" s="13"/>
      <c r="C1" s="100" t="s">
        <v>117</v>
      </c>
      <c r="D1" s="100"/>
    </row>
    <row r="2" spans="1:4" ht="17.25" customHeight="1">
      <c r="A2" s="97" t="s">
        <v>126</v>
      </c>
      <c r="B2" s="101"/>
      <c r="C2" s="101"/>
      <c r="D2" s="101"/>
    </row>
    <row r="3" spans="1:4" ht="15.75" customHeight="1">
      <c r="A3" s="97" t="s">
        <v>13</v>
      </c>
      <c r="B3" s="101"/>
      <c r="C3" s="101"/>
      <c r="D3" s="101"/>
    </row>
    <row r="4" spans="1:4" ht="25.5" customHeight="1">
      <c r="A4" s="97" t="s">
        <v>98</v>
      </c>
      <c r="B4" s="101"/>
      <c r="C4" s="101"/>
      <c r="D4" s="101"/>
    </row>
    <row r="5" spans="1:4" ht="15.75">
      <c r="A5" s="97" t="s">
        <v>215</v>
      </c>
      <c r="B5" s="97"/>
      <c r="C5" s="97"/>
      <c r="D5" s="97"/>
    </row>
    <row r="6" spans="1:4" ht="23.25" customHeight="1">
      <c r="A6" s="100" t="s">
        <v>214</v>
      </c>
      <c r="B6" s="100"/>
      <c r="C6" s="100"/>
      <c r="D6" s="100"/>
    </row>
    <row r="7" spans="1:4" ht="15.75">
      <c r="A7" s="13"/>
      <c r="B7" s="13"/>
      <c r="C7" s="13"/>
      <c r="D7" s="14"/>
    </row>
    <row r="8" spans="1:4" ht="18.75">
      <c r="A8" s="103" t="s">
        <v>96</v>
      </c>
      <c r="B8" s="103"/>
      <c r="C8" s="103"/>
      <c r="D8" s="103"/>
    </row>
    <row r="9" spans="1:4" ht="62.25" customHeight="1">
      <c r="A9" s="102" t="s">
        <v>213</v>
      </c>
      <c r="B9" s="102"/>
      <c r="C9" s="102"/>
      <c r="D9" s="102"/>
    </row>
    <row r="10" spans="1:4" ht="15.75">
      <c r="A10" s="105"/>
      <c r="B10" s="105"/>
      <c r="C10" s="105"/>
      <c r="D10" s="105"/>
    </row>
    <row r="11" spans="1:4" ht="15.75">
      <c r="A11" s="13"/>
      <c r="B11" s="13"/>
      <c r="C11" s="13"/>
      <c r="D11" s="50" t="s">
        <v>120</v>
      </c>
    </row>
    <row r="12" spans="1:6" ht="31.5">
      <c r="A12" s="51" t="s">
        <v>3</v>
      </c>
      <c r="B12" s="51" t="s">
        <v>8</v>
      </c>
      <c r="C12" s="51" t="s">
        <v>4</v>
      </c>
      <c r="D12" s="52" t="s">
        <v>97</v>
      </c>
      <c r="E12" s="6"/>
      <c r="F12" s="2"/>
    </row>
    <row r="13" spans="1:4" ht="15">
      <c r="A13" s="53"/>
      <c r="B13" s="53"/>
      <c r="C13" s="53"/>
      <c r="D13" s="54"/>
    </row>
    <row r="14" spans="1:4" s="4" customFormat="1" ht="15">
      <c r="A14" s="55" t="s">
        <v>6</v>
      </c>
      <c r="B14" s="56" t="s">
        <v>7</v>
      </c>
      <c r="C14" s="57"/>
      <c r="D14" s="58">
        <f>SUM(D15:D17)</f>
        <v>5169.4</v>
      </c>
    </row>
    <row r="15" spans="1:4" s="4" customFormat="1" ht="53.25" customHeight="1">
      <c r="A15" s="59" t="s">
        <v>52</v>
      </c>
      <c r="B15" s="60" t="s">
        <v>7</v>
      </c>
      <c r="C15" s="61" t="s">
        <v>15</v>
      </c>
      <c r="D15" s="62">
        <v>1515.9</v>
      </c>
    </row>
    <row r="16" spans="1:4" ht="65.25" customHeight="1">
      <c r="A16" s="59" t="s">
        <v>22</v>
      </c>
      <c r="B16" s="61" t="s">
        <v>7</v>
      </c>
      <c r="C16" s="61" t="s">
        <v>9</v>
      </c>
      <c r="D16" s="62">
        <v>2380.4</v>
      </c>
    </row>
    <row r="17" spans="1:4" ht="15">
      <c r="A17" s="63" t="s">
        <v>23</v>
      </c>
      <c r="B17" s="61" t="s">
        <v>7</v>
      </c>
      <c r="C17" s="61" t="s">
        <v>24</v>
      </c>
      <c r="D17" s="62">
        <v>1273.1</v>
      </c>
    </row>
    <row r="18" spans="1:4" ht="29.25">
      <c r="A18" s="77" t="s">
        <v>190</v>
      </c>
      <c r="B18" s="64" t="s">
        <v>15</v>
      </c>
      <c r="C18" s="64"/>
      <c r="D18" s="58">
        <f>SUM(D19)</f>
        <v>47.3</v>
      </c>
    </row>
    <row r="19" spans="1:4" ht="30">
      <c r="A19" s="78" t="s">
        <v>216</v>
      </c>
      <c r="B19" s="61" t="s">
        <v>15</v>
      </c>
      <c r="C19" s="61" t="s">
        <v>188</v>
      </c>
      <c r="D19" s="62">
        <v>47.3</v>
      </c>
    </row>
    <row r="20" spans="1:4" ht="14.25">
      <c r="A20" s="55" t="s">
        <v>156</v>
      </c>
      <c r="B20" s="64" t="s">
        <v>9</v>
      </c>
      <c r="C20" s="64"/>
      <c r="D20" s="58">
        <f>SUM(D21:D24)</f>
        <v>29675.999999999996</v>
      </c>
    </row>
    <row r="21" spans="1:4" ht="15">
      <c r="A21" s="63" t="s">
        <v>194</v>
      </c>
      <c r="B21" s="61" t="s">
        <v>9</v>
      </c>
      <c r="C21" s="61" t="s">
        <v>12</v>
      </c>
      <c r="D21" s="62">
        <v>198.8</v>
      </c>
    </row>
    <row r="22" spans="1:4" ht="15">
      <c r="A22" s="63" t="s">
        <v>201</v>
      </c>
      <c r="B22" s="61" t="s">
        <v>9</v>
      </c>
      <c r="C22" s="61" t="s">
        <v>16</v>
      </c>
      <c r="D22" s="62">
        <v>2800</v>
      </c>
    </row>
    <row r="23" spans="1:4" ht="15">
      <c r="A23" s="63" t="s">
        <v>157</v>
      </c>
      <c r="B23" s="61" t="s">
        <v>9</v>
      </c>
      <c r="C23" s="61" t="s">
        <v>158</v>
      </c>
      <c r="D23" s="62">
        <v>26375.6</v>
      </c>
    </row>
    <row r="24" spans="1:4" ht="15">
      <c r="A24" s="78" t="s">
        <v>206</v>
      </c>
      <c r="B24" s="61" t="s">
        <v>9</v>
      </c>
      <c r="C24" s="61" t="s">
        <v>203</v>
      </c>
      <c r="D24" s="62">
        <v>301.6</v>
      </c>
    </row>
    <row r="25" spans="1:4" s="4" customFormat="1" ht="15">
      <c r="A25" s="55" t="s">
        <v>20</v>
      </c>
      <c r="B25" s="64" t="s">
        <v>12</v>
      </c>
      <c r="C25" s="64"/>
      <c r="D25" s="58">
        <f>SUM(D26:D28)</f>
        <v>67150.79999999999</v>
      </c>
    </row>
    <row r="26" spans="1:4" s="4" customFormat="1" ht="15">
      <c r="A26" s="63" t="s">
        <v>57</v>
      </c>
      <c r="B26" s="61" t="s">
        <v>12</v>
      </c>
      <c r="C26" s="61" t="s">
        <v>7</v>
      </c>
      <c r="D26" s="62">
        <v>15984</v>
      </c>
    </row>
    <row r="27" spans="1:4" s="4" customFormat="1" ht="15">
      <c r="A27" s="63" t="s">
        <v>53</v>
      </c>
      <c r="B27" s="61" t="s">
        <v>12</v>
      </c>
      <c r="C27" s="61" t="s">
        <v>14</v>
      </c>
      <c r="D27" s="62">
        <v>5731.1</v>
      </c>
    </row>
    <row r="28" spans="1:4" s="4" customFormat="1" ht="15">
      <c r="A28" s="63" t="s">
        <v>1</v>
      </c>
      <c r="B28" s="61" t="s">
        <v>12</v>
      </c>
      <c r="C28" s="61" t="s">
        <v>15</v>
      </c>
      <c r="D28" s="62">
        <v>45435.7</v>
      </c>
    </row>
    <row r="29" spans="1:4" ht="14.25">
      <c r="A29" s="55" t="s">
        <v>25</v>
      </c>
      <c r="B29" s="64" t="s">
        <v>16</v>
      </c>
      <c r="C29" s="64"/>
      <c r="D29" s="58">
        <f>SUM(D30)</f>
        <v>21926</v>
      </c>
    </row>
    <row r="30" spans="1:4" ht="15">
      <c r="A30" s="63" t="s">
        <v>28</v>
      </c>
      <c r="B30" s="61" t="s">
        <v>16</v>
      </c>
      <c r="C30" s="61" t="s">
        <v>7</v>
      </c>
      <c r="D30" s="62">
        <v>21926</v>
      </c>
    </row>
    <row r="31" spans="1:4" ht="15">
      <c r="A31" s="63"/>
      <c r="B31" s="61"/>
      <c r="C31" s="61"/>
      <c r="D31" s="62"/>
    </row>
    <row r="32" spans="1:4" ht="21" customHeight="1">
      <c r="A32" s="65" t="s">
        <v>19</v>
      </c>
      <c r="B32" s="65"/>
      <c r="C32" s="65"/>
      <c r="D32" s="66">
        <f>SUM(D29+D25+D1+D20+D14+D18)</f>
        <v>123969.49999999999</v>
      </c>
    </row>
    <row r="33" ht="13.5">
      <c r="D33" s="3"/>
    </row>
    <row r="34" ht="13.5">
      <c r="D34" s="3"/>
    </row>
    <row r="35" ht="13.5">
      <c r="D35" s="3"/>
    </row>
    <row r="36" ht="13.5">
      <c r="D36" s="3"/>
    </row>
    <row r="37" ht="13.5">
      <c r="D37" s="3"/>
    </row>
    <row r="38" ht="13.5">
      <c r="D38" s="3"/>
    </row>
    <row r="39" ht="13.5">
      <c r="D39" s="3"/>
    </row>
    <row r="40" ht="13.5">
      <c r="D40" s="3"/>
    </row>
    <row r="41" ht="13.5">
      <c r="D41" s="3"/>
    </row>
    <row r="42" ht="13.5">
      <c r="D42" s="3"/>
    </row>
    <row r="43" ht="13.5">
      <c r="D43" s="3"/>
    </row>
    <row r="44" ht="13.5">
      <c r="D44" s="3"/>
    </row>
    <row r="45" ht="13.5">
      <c r="D45" s="3"/>
    </row>
    <row r="46" ht="13.5">
      <c r="D46" s="3"/>
    </row>
    <row r="47" ht="13.5">
      <c r="D47" s="3"/>
    </row>
    <row r="48" ht="13.5">
      <c r="D48" s="3"/>
    </row>
    <row r="49" ht="13.5">
      <c r="D49" s="3"/>
    </row>
    <row r="50" ht="13.5">
      <c r="D50" s="3"/>
    </row>
    <row r="51" ht="13.5">
      <c r="D51" s="3"/>
    </row>
    <row r="52" ht="13.5">
      <c r="D52" s="3"/>
    </row>
    <row r="53" ht="13.5">
      <c r="D53" s="3"/>
    </row>
    <row r="54" ht="13.5">
      <c r="D54" s="3"/>
    </row>
    <row r="55" ht="13.5">
      <c r="D55" s="3"/>
    </row>
    <row r="56" ht="13.5">
      <c r="D56" s="3"/>
    </row>
    <row r="57" ht="13.5">
      <c r="D57" s="3"/>
    </row>
    <row r="58" ht="13.5">
      <c r="D58" s="3"/>
    </row>
    <row r="59" ht="13.5">
      <c r="D59" s="3"/>
    </row>
    <row r="60" ht="13.5">
      <c r="D60" s="3"/>
    </row>
    <row r="61" ht="13.5">
      <c r="D61" s="3"/>
    </row>
  </sheetData>
  <sheetProtection/>
  <mergeCells count="9">
    <mergeCell ref="A10:D10"/>
    <mergeCell ref="A8:D8"/>
    <mergeCell ref="A9:D9"/>
    <mergeCell ref="C1:D1"/>
    <mergeCell ref="A6:D6"/>
    <mergeCell ref="A2:D2"/>
    <mergeCell ref="A4:D4"/>
    <mergeCell ref="A5:D5"/>
    <mergeCell ref="A3:D3"/>
  </mergeCells>
  <printOptions/>
  <pageMargins left="0.75" right="0.75" top="0.47" bottom="0.48" header="0.5" footer="0.5"/>
  <pageSetup fitToHeight="5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3">
      <selection activeCell="A14" sqref="A14"/>
    </sheetView>
  </sheetViews>
  <sheetFormatPr defaultColWidth="9.00390625" defaultRowHeight="12.75"/>
  <cols>
    <col min="1" max="1" width="56.00390625" style="0" customWidth="1"/>
    <col min="2" max="2" width="18.25390625" style="0" customWidth="1"/>
    <col min="3" max="3" width="31.625" style="0" customWidth="1"/>
    <col min="4" max="4" width="17.375" style="0" customWidth="1"/>
  </cols>
  <sheetData>
    <row r="2" spans="1:4" ht="15.75">
      <c r="A2" s="22"/>
      <c r="B2" s="100" t="s">
        <v>116</v>
      </c>
      <c r="C2" s="101"/>
      <c r="D2" s="101"/>
    </row>
    <row r="3" spans="1:4" ht="15.75">
      <c r="A3" s="22"/>
      <c r="B3" s="100" t="s">
        <v>124</v>
      </c>
      <c r="C3" s="101"/>
      <c r="D3" s="101"/>
    </row>
    <row r="4" spans="1:4" ht="15.75">
      <c r="A4" s="22"/>
      <c r="B4" s="100" t="s">
        <v>13</v>
      </c>
      <c r="C4" s="101"/>
      <c r="D4" s="101"/>
    </row>
    <row r="5" spans="1:4" ht="15.75">
      <c r="A5" s="22"/>
      <c r="B5" s="100" t="s">
        <v>64</v>
      </c>
      <c r="C5" s="101"/>
      <c r="D5" s="101"/>
    </row>
    <row r="6" spans="1:4" ht="15" customHeight="1">
      <c r="A6" s="22"/>
      <c r="B6" s="97" t="s">
        <v>232</v>
      </c>
      <c r="C6" s="101"/>
      <c r="D6" s="101"/>
    </row>
    <row r="7" spans="1:4" ht="15.75">
      <c r="A7" s="100" t="s">
        <v>231</v>
      </c>
      <c r="B7" s="100"/>
      <c r="C7" s="100"/>
      <c r="D7" s="100"/>
    </row>
    <row r="8" spans="1:4" ht="12.75">
      <c r="A8" s="40"/>
      <c r="B8" s="40"/>
      <c r="C8" s="104"/>
      <c r="D8" s="104"/>
    </row>
    <row r="9" spans="1:4" ht="18.75">
      <c r="A9" s="103" t="s">
        <v>18</v>
      </c>
      <c r="B9" s="103"/>
      <c r="C9" s="103"/>
      <c r="D9" s="103"/>
    </row>
    <row r="10" spans="1:4" ht="18.75">
      <c r="A10" s="102" t="s">
        <v>49</v>
      </c>
      <c r="B10" s="102"/>
      <c r="C10" s="102"/>
      <c r="D10" s="102"/>
    </row>
    <row r="11" spans="1:4" ht="18.75">
      <c r="A11" s="103" t="s">
        <v>99</v>
      </c>
      <c r="B11" s="103"/>
      <c r="C11" s="103"/>
      <c r="D11" s="103"/>
    </row>
    <row r="12" spans="1:4" ht="18.75">
      <c r="A12" s="103" t="s">
        <v>233</v>
      </c>
      <c r="B12" s="103"/>
      <c r="C12" s="103"/>
      <c r="D12" s="103"/>
    </row>
    <row r="13" spans="1:4" ht="15">
      <c r="A13" s="67"/>
      <c r="B13" s="67"/>
      <c r="C13" s="68"/>
      <c r="D13" s="67" t="s">
        <v>17</v>
      </c>
    </row>
    <row r="14" spans="1:4" ht="42.75">
      <c r="A14" s="19" t="s">
        <v>114</v>
      </c>
      <c r="B14" s="69" t="s">
        <v>91</v>
      </c>
      <c r="C14" s="69" t="s">
        <v>113</v>
      </c>
      <c r="D14" s="69" t="s">
        <v>97</v>
      </c>
    </row>
    <row r="15" spans="1:4" ht="14.25">
      <c r="A15" s="70"/>
      <c r="B15" s="70"/>
      <c r="C15" s="71"/>
      <c r="D15" s="71"/>
    </row>
    <row r="16" spans="1:4" ht="31.5">
      <c r="A16" s="72" t="s">
        <v>112</v>
      </c>
      <c r="B16" s="73" t="s">
        <v>95</v>
      </c>
      <c r="C16" s="14" t="s">
        <v>101</v>
      </c>
      <c r="D16" s="75">
        <v>2706.4</v>
      </c>
    </row>
    <row r="17" spans="1:4" ht="31.5">
      <c r="A17" s="25" t="s">
        <v>103</v>
      </c>
      <c r="B17" s="73" t="s">
        <v>95</v>
      </c>
      <c r="C17" s="14" t="s">
        <v>102</v>
      </c>
      <c r="D17" s="14">
        <f>SUM(D25+D21)</f>
        <v>-2706.399999999994</v>
      </c>
    </row>
    <row r="18" spans="1:4" ht="15.75">
      <c r="A18" s="13" t="s">
        <v>34</v>
      </c>
      <c r="B18" s="73" t="s">
        <v>95</v>
      </c>
      <c r="C18" s="14" t="s">
        <v>104</v>
      </c>
      <c r="D18" s="96">
        <f>SUM(D19)</f>
        <v>-126675.9</v>
      </c>
    </row>
    <row r="19" spans="1:4" ht="15.75">
      <c r="A19" s="13" t="s">
        <v>35</v>
      </c>
      <c r="B19" s="73" t="s">
        <v>95</v>
      </c>
      <c r="C19" s="14" t="s">
        <v>105</v>
      </c>
      <c r="D19" s="96">
        <f>SUM(D21)</f>
        <v>-126675.9</v>
      </c>
    </row>
    <row r="20" spans="1:4" ht="31.5">
      <c r="A20" s="25" t="s">
        <v>109</v>
      </c>
      <c r="B20" s="73" t="s">
        <v>95</v>
      </c>
      <c r="C20" s="14" t="s">
        <v>110</v>
      </c>
      <c r="D20" s="96">
        <f>SUM(D21)</f>
        <v>-126675.9</v>
      </c>
    </row>
    <row r="21" spans="1:4" ht="31.5">
      <c r="A21" s="25" t="s">
        <v>31</v>
      </c>
      <c r="B21" s="73" t="s">
        <v>95</v>
      </c>
      <c r="C21" s="14" t="s">
        <v>106</v>
      </c>
      <c r="D21" s="96">
        <v>-126675.9</v>
      </c>
    </row>
    <row r="22" spans="1:4" ht="15.75">
      <c r="A22" s="13" t="s">
        <v>32</v>
      </c>
      <c r="B22" s="73" t="s">
        <v>95</v>
      </c>
      <c r="C22" s="14" t="s">
        <v>118</v>
      </c>
      <c r="D22" s="14">
        <f>SUM(D25)</f>
        <v>123969.5</v>
      </c>
    </row>
    <row r="23" spans="1:4" ht="15.75">
      <c r="A23" s="13" t="s">
        <v>33</v>
      </c>
      <c r="B23" s="73" t="s">
        <v>95</v>
      </c>
      <c r="C23" s="14" t="s">
        <v>107</v>
      </c>
      <c r="D23" s="14">
        <f>SUM(D25)</f>
        <v>123969.5</v>
      </c>
    </row>
    <row r="24" spans="1:4" ht="27.75" customHeight="1">
      <c r="A24" s="25" t="s">
        <v>108</v>
      </c>
      <c r="B24" s="73" t="s">
        <v>95</v>
      </c>
      <c r="C24" s="14" t="s">
        <v>100</v>
      </c>
      <c r="D24" s="14">
        <f>SUM(D25)</f>
        <v>123969.5</v>
      </c>
    </row>
    <row r="25" spans="1:4" ht="31.5">
      <c r="A25" s="25" t="s">
        <v>36</v>
      </c>
      <c r="B25" s="73" t="s">
        <v>95</v>
      </c>
      <c r="C25" s="14" t="s">
        <v>111</v>
      </c>
      <c r="D25" s="14">
        <v>123969.5</v>
      </c>
    </row>
    <row r="26" spans="1:4" ht="12.75">
      <c r="A26" s="10"/>
      <c r="B26" s="10"/>
      <c r="C26" s="10"/>
      <c r="D26" s="10"/>
    </row>
  </sheetData>
  <sheetProtection/>
  <mergeCells count="11">
    <mergeCell ref="A10:D10"/>
    <mergeCell ref="A11:D11"/>
    <mergeCell ref="A12:D12"/>
    <mergeCell ref="B4:D4"/>
    <mergeCell ref="B3:D3"/>
    <mergeCell ref="B2:D2"/>
    <mergeCell ref="B5:D5"/>
    <mergeCell ref="B6:D6"/>
    <mergeCell ref="A7:D7"/>
    <mergeCell ref="C8:D8"/>
    <mergeCell ref="A9:D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zoomScalePageLayoutView="0" workbookViewId="0" topLeftCell="A1">
      <selection activeCell="A10" sqref="A10:C10"/>
    </sheetView>
  </sheetViews>
  <sheetFormatPr defaultColWidth="9.00390625" defaultRowHeight="12.75"/>
  <cols>
    <col min="1" max="1" width="33.125" style="0" customWidth="1"/>
    <col min="2" max="2" width="44.625" style="0" customWidth="1"/>
    <col min="3" max="3" width="24.125" style="0" customWidth="1"/>
  </cols>
  <sheetData>
    <row r="1" spans="1:3" ht="15">
      <c r="A1" s="107" t="s">
        <v>62</v>
      </c>
      <c r="B1" s="107"/>
      <c r="C1" s="107"/>
    </row>
    <row r="2" spans="1:3" ht="15">
      <c r="A2" s="107" t="s">
        <v>124</v>
      </c>
      <c r="B2" s="107"/>
      <c r="C2" s="107"/>
    </row>
    <row r="3" spans="1:3" ht="15">
      <c r="A3" s="107" t="s">
        <v>63</v>
      </c>
      <c r="B3" s="107"/>
      <c r="C3" s="107"/>
    </row>
    <row r="4" spans="1:3" ht="15">
      <c r="A4" s="107" t="s">
        <v>64</v>
      </c>
      <c r="B4" s="107"/>
      <c r="C4" s="107"/>
    </row>
    <row r="5" spans="1:3" ht="15">
      <c r="A5" s="107" t="s">
        <v>210</v>
      </c>
      <c r="B5" s="107"/>
      <c r="C5" s="107"/>
    </row>
    <row r="6" spans="1:3" ht="15">
      <c r="A6" s="107" t="s">
        <v>222</v>
      </c>
      <c r="B6" s="107"/>
      <c r="C6" s="107"/>
    </row>
    <row r="7" spans="1:3" ht="15">
      <c r="A7" s="74"/>
      <c r="B7" s="74"/>
      <c r="C7" s="74"/>
    </row>
    <row r="8" spans="1:3" ht="15.75">
      <c r="A8" s="105" t="s">
        <v>122</v>
      </c>
      <c r="B8" s="105"/>
      <c r="C8" s="105"/>
    </row>
    <row r="9" spans="1:3" ht="15.75">
      <c r="A9" s="106" t="s">
        <v>143</v>
      </c>
      <c r="B9" s="106"/>
      <c r="C9" s="106"/>
    </row>
    <row r="10" spans="1:3" ht="18" customHeight="1">
      <c r="A10" s="106" t="s">
        <v>252</v>
      </c>
      <c r="B10" s="106"/>
      <c r="C10" s="106"/>
    </row>
    <row r="11" spans="1:3" ht="15.75">
      <c r="A11" s="105" t="s">
        <v>217</v>
      </c>
      <c r="B11" s="105"/>
      <c r="C11" s="105"/>
    </row>
    <row r="12" spans="1:3" ht="15.75">
      <c r="A12" s="13"/>
      <c r="B12" s="13"/>
      <c r="C12" s="13"/>
    </row>
    <row r="13" spans="1:3" ht="12.75">
      <c r="A13" s="79" t="s">
        <v>218</v>
      </c>
      <c r="B13" s="79"/>
      <c r="C13" s="79" t="s">
        <v>145</v>
      </c>
    </row>
    <row r="14" spans="1:3" ht="12.75">
      <c r="A14" s="80" t="s">
        <v>219</v>
      </c>
      <c r="B14" s="80" t="s">
        <v>123</v>
      </c>
      <c r="C14" s="80" t="s">
        <v>17</v>
      </c>
    </row>
    <row r="15" spans="1:3" ht="12.75">
      <c r="A15" s="81">
        <v>1</v>
      </c>
      <c r="B15" s="81">
        <v>2</v>
      </c>
      <c r="C15" s="81">
        <v>3</v>
      </c>
    </row>
    <row r="16" spans="1:3" ht="12.75">
      <c r="A16" s="82" t="s">
        <v>224</v>
      </c>
      <c r="B16" s="83" t="s">
        <v>225</v>
      </c>
      <c r="C16" s="84">
        <v>26.6</v>
      </c>
    </row>
    <row r="17" spans="1:3" ht="12.75">
      <c r="A17" s="82"/>
      <c r="B17" s="83"/>
      <c r="C17" s="85"/>
    </row>
    <row r="18" spans="1:3" ht="13.5">
      <c r="A18" s="86" t="s">
        <v>223</v>
      </c>
      <c r="B18" s="87"/>
      <c r="C18" s="88">
        <f>SUM(C16:C17)</f>
        <v>26.6</v>
      </c>
    </row>
    <row r="19" spans="1:3" ht="13.5">
      <c r="A19" s="86"/>
      <c r="B19" s="87"/>
      <c r="C19" s="88"/>
    </row>
    <row r="20" spans="1:3" ht="12.75">
      <c r="A20" s="82" t="s">
        <v>144</v>
      </c>
      <c r="B20" s="83" t="s">
        <v>226</v>
      </c>
      <c r="C20" s="89">
        <v>84.7</v>
      </c>
    </row>
    <row r="21" spans="1:3" ht="12.75">
      <c r="A21" s="82" t="s">
        <v>228</v>
      </c>
      <c r="B21" s="83" t="s">
        <v>227</v>
      </c>
      <c r="C21" s="89">
        <v>14</v>
      </c>
    </row>
    <row r="22" spans="1:3" ht="12.75">
      <c r="A22" s="82" t="s">
        <v>228</v>
      </c>
      <c r="B22" s="83" t="s">
        <v>251</v>
      </c>
      <c r="C22" s="89">
        <v>50</v>
      </c>
    </row>
    <row r="23" spans="1:3" ht="38.25">
      <c r="A23" s="82" t="s">
        <v>229</v>
      </c>
      <c r="B23" s="83" t="s">
        <v>230</v>
      </c>
      <c r="C23" s="89">
        <v>23.7</v>
      </c>
    </row>
    <row r="24" spans="1:3" ht="13.5">
      <c r="A24" s="90" t="s">
        <v>220</v>
      </c>
      <c r="B24" s="91"/>
      <c r="C24" s="92">
        <f>SUM(C20:C23)</f>
        <v>172.39999999999998</v>
      </c>
    </row>
    <row r="25" spans="1:3" ht="14.25">
      <c r="A25" s="93" t="s">
        <v>221</v>
      </c>
      <c r="B25" s="94"/>
      <c r="C25" s="95">
        <f>SUM(C18+C24)</f>
        <v>198.99999999999997</v>
      </c>
    </row>
  </sheetData>
  <sheetProtection/>
  <mergeCells count="10">
    <mergeCell ref="A8:C8"/>
    <mergeCell ref="A9:C9"/>
    <mergeCell ref="A10:C10"/>
    <mergeCell ref="A11:C11"/>
    <mergeCell ref="A1:C1"/>
    <mergeCell ref="A2:C2"/>
    <mergeCell ref="A3:C3"/>
    <mergeCell ref="A4:C4"/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zain-secr-fo</dc:creator>
  <cp:keywords/>
  <dc:description/>
  <cp:lastModifiedBy>Елена Владимировна Недошивина</cp:lastModifiedBy>
  <cp:lastPrinted>2018-02-28T07:23:36Z</cp:lastPrinted>
  <dcterms:created xsi:type="dcterms:W3CDTF">2007-10-24T04:15:56Z</dcterms:created>
  <dcterms:modified xsi:type="dcterms:W3CDTF">2018-03-05T13:13:57Z</dcterms:modified>
  <cp:category/>
  <cp:version/>
  <cp:contentType/>
  <cp:contentStatus/>
</cp:coreProperties>
</file>