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45" windowWidth="11355" windowHeight="8445" tabRatio="868" activeTab="1"/>
  </bookViews>
  <sheets>
    <sheet name="2" sheetId="29" r:id="rId1"/>
    <sheet name="1" sheetId="48" r:id="rId2"/>
  </sheets>
  <calcPr calcId="125725"/>
</workbook>
</file>

<file path=xl/calcChain.xml><?xml version="1.0" encoding="utf-8"?>
<calcChain xmlns="http://schemas.openxmlformats.org/spreadsheetml/2006/main">
  <c r="G85" i="48"/>
  <c r="G84"/>
  <c r="G81"/>
  <c r="G80"/>
  <c r="G79" s="1"/>
  <c r="G78"/>
  <c r="F112" i="29"/>
  <c r="F52"/>
  <c r="F46"/>
  <c r="F17"/>
  <c r="F21"/>
  <c r="F20" s="1"/>
  <c r="F19" s="1"/>
  <c r="F14" s="1"/>
  <c r="F105"/>
  <c r="G28" i="48"/>
  <c r="G26" s="1"/>
  <c r="G76"/>
  <c r="F70" i="29"/>
  <c r="F51"/>
  <c r="F50" s="1"/>
  <c r="F49" s="1"/>
  <c r="F65"/>
  <c r="F64"/>
  <c r="F63"/>
  <c r="F62"/>
  <c r="G44" i="48"/>
  <c r="G40"/>
  <c r="G42"/>
  <c r="G50"/>
  <c r="G49" s="1"/>
  <c r="G48" s="1"/>
  <c r="G47" s="1"/>
  <c r="G87"/>
  <c r="G65"/>
  <c r="G66"/>
  <c r="G67"/>
  <c r="G68"/>
  <c r="G32"/>
  <c r="G33"/>
  <c r="G34"/>
  <c r="F41" i="29"/>
  <c r="F15"/>
  <c r="F33"/>
  <c r="F117"/>
  <c r="F35"/>
  <c r="F34"/>
  <c r="F110"/>
  <c r="F44"/>
  <c r="G61" i="48"/>
  <c r="G60"/>
  <c r="F58" i="29"/>
  <c r="F57" s="1"/>
  <c r="G37" i="48"/>
  <c r="G38"/>
  <c r="F55" i="29"/>
  <c r="G58" i="48"/>
  <c r="F120" i="29"/>
  <c r="F119"/>
  <c r="F118"/>
  <c r="F115"/>
  <c r="F114" s="1"/>
  <c r="F109" s="1"/>
  <c r="F108" s="1"/>
  <c r="F107" s="1"/>
  <c r="F39"/>
  <c r="F16"/>
  <c r="G90" i="48"/>
  <c r="G89"/>
  <c r="G88"/>
  <c r="G74"/>
  <c r="G73" s="1"/>
  <c r="G72" s="1"/>
  <c r="G71" s="1"/>
  <c r="G70" s="1"/>
  <c r="G56"/>
  <c r="G55"/>
  <c r="G54"/>
  <c r="G53"/>
  <c r="G22"/>
  <c r="G21"/>
  <c r="G20"/>
  <c r="G59"/>
  <c r="G19" l="1"/>
  <c r="G18" s="1"/>
  <c r="G36"/>
  <c r="G25" s="1"/>
  <c r="G24" s="1"/>
  <c r="F56" i="29"/>
  <c r="F38"/>
  <c r="F37"/>
  <c r="F69"/>
  <c r="F68" s="1"/>
  <c r="F67" s="1"/>
  <c r="G92" i="48" l="1"/>
  <c r="G27"/>
  <c r="F122" i="29"/>
</calcChain>
</file>

<file path=xl/sharedStrings.xml><?xml version="1.0" encoding="utf-8"?>
<sst xmlns="http://schemas.openxmlformats.org/spreadsheetml/2006/main" count="687" uniqueCount="140">
  <si>
    <t>Национальная оборона</t>
  </si>
  <si>
    <t>Благоустройство</t>
  </si>
  <si>
    <t>Уличное освещение</t>
  </si>
  <si>
    <t>Наименование</t>
  </si>
  <si>
    <t>ПР</t>
  </si>
  <si>
    <t>ЦСР</t>
  </si>
  <si>
    <t>ВР</t>
  </si>
  <si>
    <t>Общегосударственные вопросы</t>
  </si>
  <si>
    <t>01</t>
  </si>
  <si>
    <t>Рз</t>
  </si>
  <si>
    <t>04</t>
  </si>
  <si>
    <t>местного самоуправления</t>
  </si>
  <si>
    <t>Выполнение функций органами</t>
  </si>
  <si>
    <t>Центральный аппарат</t>
  </si>
  <si>
    <t>учреждениями</t>
  </si>
  <si>
    <t xml:space="preserve">Выполнение функций бюджетными </t>
  </si>
  <si>
    <t>001</t>
  </si>
  <si>
    <t>10</t>
  </si>
  <si>
    <t>500</t>
  </si>
  <si>
    <t>Судебная система</t>
  </si>
  <si>
    <t>05</t>
  </si>
  <si>
    <t>Составление (изменение и дополнение)</t>
  </si>
  <si>
    <t>списков кандидатов в присяжные</t>
  </si>
  <si>
    <t>заседатели федеральных судов</t>
  </si>
  <si>
    <t>общей юрисдикции в Российской</t>
  </si>
  <si>
    <t>Федерации</t>
  </si>
  <si>
    <t>02</t>
  </si>
  <si>
    <t>Глава муниципального образования</t>
  </si>
  <si>
    <t>03</t>
  </si>
  <si>
    <t>06</t>
  </si>
  <si>
    <t>подведомственных учреждений</t>
  </si>
  <si>
    <t>Обеспечение деятельности</t>
  </si>
  <si>
    <t>Учебно-методические кабинеты,</t>
  </si>
  <si>
    <t>централизованные бухгалтерии, группы</t>
  </si>
  <si>
    <t>хозяйственного обслуживания, учебные</t>
  </si>
  <si>
    <t>фильмотеки, межшкольные учебно-</t>
  </si>
  <si>
    <t>логопедические пункты</t>
  </si>
  <si>
    <t>012</t>
  </si>
  <si>
    <t>08</t>
  </si>
  <si>
    <t>информации</t>
  </si>
  <si>
    <t>кинематографии и средств массовой</t>
  </si>
  <si>
    <t>Другие вопросы в области культуры,</t>
  </si>
  <si>
    <t>производственные комбинаты,</t>
  </si>
  <si>
    <t>Физическая культура и спорт</t>
  </si>
  <si>
    <t>11</t>
  </si>
  <si>
    <t>к Решению Совета</t>
  </si>
  <si>
    <t>Сумма</t>
  </si>
  <si>
    <t>тыс.рублей</t>
  </si>
  <si>
    <t>сумма</t>
  </si>
  <si>
    <t>ИТОГО</t>
  </si>
  <si>
    <t>Мобилизационная и вневойсковая подготовка</t>
  </si>
  <si>
    <t>Жилищно-коммунальное хозяйство</t>
  </si>
  <si>
    <t xml:space="preserve">05 </t>
  </si>
  <si>
    <t>Функционирование Правительства Росссийской Федерации,высших исполнительных органов государственной власти субъектов Российской Федерации,местных администраций</t>
  </si>
  <si>
    <t>Другие общегосударственные вопросы</t>
  </si>
  <si>
    <t>13</t>
  </si>
  <si>
    <t>Обеспечение деятельности подведомственных учреждений</t>
  </si>
  <si>
    <t>Государственная регистрация актов гражданского состояния</t>
  </si>
  <si>
    <t>Осуществление первичного воинского учета на территориях,где отсутствуют военные комиссариаты</t>
  </si>
  <si>
    <t>Массовый спорт</t>
  </si>
  <si>
    <t>Национальная безопасность и правоохранительная деятельность</t>
  </si>
  <si>
    <t>Обеспсечение пожарной безопасности</t>
  </si>
  <si>
    <t>Воинские формирования(органы,подразделения)</t>
  </si>
  <si>
    <t>202  00 00</t>
  </si>
  <si>
    <t>Функционирование органов в сфере национальной безопасности,правоохранительной деятельности и обороны</t>
  </si>
  <si>
    <t>202 67 00</t>
  </si>
  <si>
    <t>Функционирование органов в сфере национальной безопасности,правоохранительной деятельности</t>
  </si>
  <si>
    <t>014</t>
  </si>
  <si>
    <t>Культура и кинематография</t>
  </si>
  <si>
    <t>Распределение</t>
  </si>
  <si>
    <t>Функционирование высшего должностного лица субъекта Российской Федерации и муниципального образования</t>
  </si>
  <si>
    <t>Межбюджетные трансферты бюджетам мунципальных районов из бюджетов поселений на осуществление части полномочий по решению вопросов местного значения в соотвествии с заключенными соглашениями</t>
  </si>
  <si>
    <t>Иные межбюджетные трансферты</t>
  </si>
  <si>
    <t xml:space="preserve">Культура </t>
  </si>
  <si>
    <t>Ведомственная структура</t>
  </si>
  <si>
    <t>КВСР</t>
  </si>
  <si>
    <t>КВР</t>
  </si>
  <si>
    <t>Межбюджетные трансферты бюджетам муниципальных районов из бюджетов поселений на осуществление части полномочий по решению вопросов местного значения в соотвествии с заключенными соглашениями</t>
  </si>
  <si>
    <t>Расходы на выплату персоналу в целях обеспечения выполнения функций государственными(муниципальными ) органами ,казенными учреждениями,органами управления государственными внебюджетными фондами</t>
  </si>
  <si>
    <t>100</t>
  </si>
  <si>
    <t>Закупка товаров,работ и услуг для государственных и муниципальных нужд</t>
  </si>
  <si>
    <t>200</t>
  </si>
  <si>
    <t>Уплата налога на имущество организаций и земельного налога</t>
  </si>
  <si>
    <t>Иные бюджетные ассигнования</t>
  </si>
  <si>
    <t>800</t>
  </si>
  <si>
    <t>Обеспечение пожарной безопасности</t>
  </si>
  <si>
    <t>Межбюджетные трансферты</t>
  </si>
  <si>
    <t>Резервные фонды</t>
  </si>
  <si>
    <t>Резервные фонды местных администраций</t>
  </si>
  <si>
    <t>Непрограммные направления расходов</t>
  </si>
  <si>
    <t>Организация и содержание мест захоронения</t>
  </si>
  <si>
    <t>00 0 00 00000</t>
  </si>
  <si>
    <t>99 0 00 0203 0</t>
  </si>
  <si>
    <t>99 0 00 0000 0</t>
  </si>
  <si>
    <t>99 0 00 0204 0</t>
  </si>
  <si>
    <t>99 0 00 5930 0</t>
  </si>
  <si>
    <t>Прочие выплаты</t>
  </si>
  <si>
    <t>99 0 00 9235 0</t>
  </si>
  <si>
    <t>99 0 00 0295 0</t>
  </si>
  <si>
    <t>99 0 00 5118 0</t>
  </si>
  <si>
    <t>Содержание противопожарной службы</t>
  </si>
  <si>
    <t>07 1 00 2367 0</t>
  </si>
  <si>
    <t>99 0 00 6001 0</t>
  </si>
  <si>
    <t>Обеспечение деятельности клубов и культурно-досуговых центров</t>
  </si>
  <si>
    <t>99 0 00 2560 0</t>
  </si>
  <si>
    <t>Мероприятия  физической культуры и спорта в области массового спорта</t>
  </si>
  <si>
    <t>99 0 00 2367 0</t>
  </si>
  <si>
    <t>99 0 00 0741 1</t>
  </si>
  <si>
    <t>Сармаш-Башского сельского поселения</t>
  </si>
  <si>
    <t>расходов бюджета Сармаш-Башского сельского поселения</t>
  </si>
  <si>
    <t>99 0 00 2990 0</t>
  </si>
  <si>
    <t>Национальная экономика</t>
  </si>
  <si>
    <t>Дорожное хозяйство</t>
  </si>
  <si>
    <t>09</t>
  </si>
  <si>
    <t>10 0 00 0000 0</t>
  </si>
  <si>
    <t>10 1 01 1287 0</t>
  </si>
  <si>
    <t>Развитие культуры</t>
  </si>
  <si>
    <t>Развитие  молодежной политики, физической культуры и спорта</t>
  </si>
  <si>
    <t>08 0 00 0000 0</t>
  </si>
  <si>
    <t>08 4 01 4409 1</t>
  </si>
  <si>
    <t>Совет Сармаш-Башского сельского поселения</t>
  </si>
  <si>
    <t>Исполнительный комитет Сармаш-Башского сельского поселения</t>
  </si>
  <si>
    <t>Мероприятия по благоустройству</t>
  </si>
  <si>
    <t>Строительство, содержание и ремонт автомобильных дорог и инженерных сооружений на них в границах поселений в рамках благоустройства</t>
  </si>
  <si>
    <t>Б1 0 00 0000 0</t>
  </si>
  <si>
    <t>Б1 0 00 7802 0</t>
  </si>
  <si>
    <t>Б1 0 00 7801 0</t>
  </si>
  <si>
    <t>Б1 0 00 7804 0</t>
  </si>
  <si>
    <t>99 000 97071</t>
  </si>
  <si>
    <t>99 0 00 9707 1</t>
  </si>
  <si>
    <t>893</t>
  </si>
  <si>
    <t xml:space="preserve">"О бюджете Сармаш-Башского  сельского поселения </t>
  </si>
  <si>
    <t xml:space="preserve">" О  внесении изменений и дополнений в решение      </t>
  </si>
  <si>
    <t>Коммунальное хозяйство</t>
  </si>
  <si>
    <t>Приложение  2</t>
  </si>
  <si>
    <t>Заинского муниципального района на 2017 год "</t>
  </si>
  <si>
    <t>Приложение  1</t>
  </si>
  <si>
    <t>бюджетных ассигнований бюджета Сармаш-Башского сельского поселения по разделам и подразделам,целевым статьям,группам видов расходов классификации расходов бюджетов на  2017 год</t>
  </si>
  <si>
    <t>Заинского муниципального района на 2017 год</t>
  </si>
  <si>
    <t xml:space="preserve">Заинского муниципального района №          от                                        2017г.    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</si>
</sst>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b/>
      <sz val="11"/>
      <name val="Book Antiqua"/>
      <family val="1"/>
      <charset val="204"/>
    </font>
    <font>
      <i/>
      <sz val="10"/>
      <name val="Book Antiqua"/>
      <family val="1"/>
      <charset val="204"/>
    </font>
    <font>
      <sz val="11"/>
      <name val="Book Antiqua"/>
      <family val="1"/>
      <charset val="204"/>
    </font>
    <font>
      <b/>
      <sz val="12"/>
      <name val="Book Antiqua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49" fontId="4" fillId="0" borderId="0" xfId="0" applyNumberFormat="1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1" applyNumberFormat="1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/>
    <xf numFmtId="0" fontId="3" fillId="0" borderId="4" xfId="0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wrapText="1"/>
    </xf>
    <xf numFmtId="0" fontId="4" fillId="2" borderId="6" xfId="0" applyFont="1" applyFill="1" applyBorder="1"/>
    <xf numFmtId="164" fontId="4" fillId="2" borderId="7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wrapText="1"/>
    </xf>
    <xf numFmtId="49" fontId="4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49" fontId="3" fillId="0" borderId="0" xfId="0" applyNumberFormat="1" applyFont="1" applyFill="1" applyAlignment="1">
      <alignment horizontal="center"/>
    </xf>
    <xf numFmtId="0" fontId="4" fillId="0" borderId="0" xfId="0" applyFont="1" applyBorder="1" applyAlignment="1">
      <alignment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/>
    <xf numFmtId="164" fontId="4" fillId="0" borderId="0" xfId="0" applyNumberFormat="1" applyFont="1" applyBorder="1" applyAlignment="1">
      <alignment horizontal="center"/>
    </xf>
    <xf numFmtId="49" fontId="4" fillId="0" borderId="0" xfId="1" applyNumberFormat="1" applyFont="1" applyFill="1" applyAlignment="1">
      <alignment horizontal="center"/>
    </xf>
    <xf numFmtId="49" fontId="4" fillId="0" borderId="0" xfId="0" applyNumberFormat="1" applyFont="1" applyFill="1"/>
    <xf numFmtId="49" fontId="3" fillId="0" borderId="0" xfId="0" applyNumberFormat="1" applyFont="1" applyFill="1"/>
    <xf numFmtId="0" fontId="3" fillId="4" borderId="0" xfId="0" applyFont="1" applyFill="1"/>
    <xf numFmtId="164" fontId="4" fillId="4" borderId="0" xfId="0" applyNumberFormat="1" applyFont="1" applyFill="1" applyAlignment="1">
      <alignment horizontal="center"/>
    </xf>
    <xf numFmtId="0" fontId="10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3" fillId="3" borderId="0" xfId="0" applyFont="1" applyFill="1" applyAlignment="1">
      <alignment wrapText="1"/>
    </xf>
    <xf numFmtId="49" fontId="3" fillId="3" borderId="0" xfId="0" applyNumberFormat="1" applyFont="1" applyFill="1" applyAlignment="1">
      <alignment horizontal="center"/>
    </xf>
    <xf numFmtId="49" fontId="3" fillId="3" borderId="0" xfId="0" applyNumberFormat="1" applyFont="1" applyFill="1"/>
    <xf numFmtId="164" fontId="3" fillId="3" borderId="0" xfId="0" applyNumberFormat="1" applyFont="1" applyFill="1" applyAlignment="1">
      <alignment horizontal="center"/>
    </xf>
    <xf numFmtId="0" fontId="3" fillId="3" borderId="0" xfId="0" applyFont="1" applyFill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/>
    <xf numFmtId="0" fontId="6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H151"/>
  <sheetViews>
    <sheetView topLeftCell="A114" zoomScaleNormal="100" workbookViewId="0">
      <selection activeCell="F105" sqref="F105"/>
    </sheetView>
  </sheetViews>
  <sheetFormatPr defaultRowHeight="13.5"/>
  <cols>
    <col min="1" max="1" width="43.28515625" style="1" customWidth="1"/>
    <col min="2" max="2" width="11.7109375" style="1" customWidth="1"/>
    <col min="3" max="3" width="9.140625" style="1"/>
    <col min="4" max="4" width="22.28515625" style="1" customWidth="1"/>
    <col min="5" max="5" width="9.140625" style="1"/>
    <col min="6" max="6" width="11.42578125" style="27" bestFit="1" customWidth="1"/>
    <col min="7" max="16384" width="9.140625" style="1"/>
  </cols>
  <sheetData>
    <row r="1" spans="1:8">
      <c r="C1" s="59" t="s">
        <v>134</v>
      </c>
      <c r="D1" s="59"/>
      <c r="E1" s="59"/>
      <c r="F1" s="59"/>
    </row>
    <row r="2" spans="1:8" ht="15.75" customHeight="1">
      <c r="A2" s="59"/>
      <c r="B2" s="59"/>
      <c r="C2" s="59"/>
      <c r="D2" s="59" t="s">
        <v>45</v>
      </c>
      <c r="E2" s="59"/>
      <c r="F2" s="59"/>
    </row>
    <row r="3" spans="1:8">
      <c r="A3" s="59" t="s">
        <v>108</v>
      </c>
      <c r="B3" s="59"/>
      <c r="C3" s="59"/>
      <c r="D3" s="59"/>
      <c r="E3" s="59"/>
      <c r="F3" s="59"/>
    </row>
    <row r="4" spans="1:8">
      <c r="A4" s="59" t="s">
        <v>139</v>
      </c>
      <c r="B4" s="59"/>
      <c r="C4" s="59"/>
      <c r="D4" s="59"/>
      <c r="E4" s="59"/>
      <c r="F4" s="59"/>
    </row>
    <row r="5" spans="1:8" ht="13.5" customHeight="1">
      <c r="A5" s="60" t="s">
        <v>132</v>
      </c>
      <c r="B5" s="60"/>
      <c r="C5" s="60"/>
      <c r="D5" s="60"/>
      <c r="E5" s="60"/>
      <c r="F5" s="60"/>
    </row>
    <row r="6" spans="1:8">
      <c r="A6" s="59" t="s">
        <v>131</v>
      </c>
      <c r="B6" s="59"/>
      <c r="C6" s="59"/>
      <c r="D6" s="59"/>
      <c r="E6" s="59"/>
      <c r="F6" s="59"/>
    </row>
    <row r="7" spans="1:8">
      <c r="A7" s="59" t="s">
        <v>135</v>
      </c>
      <c r="B7" s="61"/>
      <c r="C7" s="61"/>
      <c r="D7" s="61"/>
      <c r="E7" s="61"/>
      <c r="F7" s="61"/>
    </row>
    <row r="8" spans="1:8" ht="16.5">
      <c r="A8" s="57" t="s">
        <v>69</v>
      </c>
      <c r="B8" s="57"/>
      <c r="C8" s="57"/>
      <c r="D8" s="57"/>
      <c r="E8" s="57"/>
      <c r="F8" s="57"/>
    </row>
    <row r="9" spans="1:8" ht="49.5" customHeight="1">
      <c r="A9" s="58" t="s">
        <v>137</v>
      </c>
      <c r="B9" s="58"/>
      <c r="C9" s="58"/>
      <c r="D9" s="58"/>
      <c r="E9" s="58"/>
      <c r="F9" s="58"/>
    </row>
    <row r="10" spans="1:8" ht="15">
      <c r="A10" s="56"/>
      <c r="B10" s="56"/>
      <c r="C10" s="56"/>
      <c r="D10" s="56"/>
      <c r="E10" s="56"/>
      <c r="F10" s="56"/>
    </row>
    <row r="11" spans="1:8">
      <c r="F11" s="27" t="s">
        <v>47</v>
      </c>
    </row>
    <row r="12" spans="1:8" ht="15">
      <c r="A12" s="24" t="s">
        <v>3</v>
      </c>
      <c r="B12" s="24" t="s">
        <v>9</v>
      </c>
      <c r="C12" s="24" t="s">
        <v>4</v>
      </c>
      <c r="D12" s="24" t="s">
        <v>5</v>
      </c>
      <c r="E12" s="24" t="s">
        <v>6</v>
      </c>
      <c r="F12" s="29" t="s">
        <v>48</v>
      </c>
      <c r="G12" s="28"/>
      <c r="H12" s="4"/>
    </row>
    <row r="13" spans="1:8">
      <c r="A13" s="25"/>
      <c r="B13" s="25"/>
      <c r="C13" s="25"/>
      <c r="D13" s="25"/>
      <c r="E13" s="25"/>
      <c r="F13" s="26"/>
    </row>
    <row r="14" spans="1:8" s="42" customFormat="1" ht="15">
      <c r="A14" s="42" t="s">
        <v>7</v>
      </c>
      <c r="B14" s="44" t="s">
        <v>8</v>
      </c>
      <c r="C14" s="45"/>
      <c r="D14" s="45"/>
      <c r="E14" s="45"/>
      <c r="F14" s="34">
        <f>F15+F19+F33+F37</f>
        <v>1133.5999999999999</v>
      </c>
    </row>
    <row r="15" spans="1:8" s="37" customFormat="1" ht="40.5">
      <c r="A15" s="38" t="s">
        <v>70</v>
      </c>
      <c r="B15" s="39" t="s">
        <v>8</v>
      </c>
      <c r="C15" s="39" t="s">
        <v>26</v>
      </c>
      <c r="D15" s="46"/>
      <c r="E15" s="46"/>
      <c r="F15" s="33">
        <f>SUM(F18)</f>
        <v>350.4</v>
      </c>
    </row>
    <row r="16" spans="1:8" s="37" customFormat="1">
      <c r="A16" s="38" t="s">
        <v>89</v>
      </c>
      <c r="B16" s="39" t="s">
        <v>8</v>
      </c>
      <c r="C16" s="39" t="s">
        <v>26</v>
      </c>
      <c r="D16" s="39" t="s">
        <v>93</v>
      </c>
      <c r="E16" s="46"/>
      <c r="F16" s="33">
        <f>SUM(F18)</f>
        <v>350.4</v>
      </c>
    </row>
    <row r="17" spans="1:6" s="37" customFormat="1">
      <c r="A17" s="37" t="s">
        <v>27</v>
      </c>
      <c r="B17" s="39" t="s">
        <v>8</v>
      </c>
      <c r="C17" s="39" t="s">
        <v>26</v>
      </c>
      <c r="D17" s="39" t="s">
        <v>92</v>
      </c>
      <c r="E17" s="46"/>
      <c r="F17" s="33">
        <f>SUM(F18)</f>
        <v>350.4</v>
      </c>
    </row>
    <row r="18" spans="1:6" s="37" customFormat="1" ht="81">
      <c r="A18" s="38" t="s">
        <v>78</v>
      </c>
      <c r="B18" s="39" t="s">
        <v>8</v>
      </c>
      <c r="C18" s="39" t="s">
        <v>26</v>
      </c>
      <c r="D18" s="39" t="s">
        <v>91</v>
      </c>
      <c r="E18" s="39" t="s">
        <v>79</v>
      </c>
      <c r="F18" s="33">
        <v>350.4</v>
      </c>
    </row>
    <row r="19" spans="1:6" s="37" customFormat="1" ht="62.25" customHeight="1">
      <c r="A19" s="38" t="s">
        <v>53</v>
      </c>
      <c r="B19" s="39" t="s">
        <v>8</v>
      </c>
      <c r="C19" s="39" t="s">
        <v>10</v>
      </c>
      <c r="D19" s="39"/>
      <c r="F19" s="33">
        <f>SUM(F20+F29+F30)</f>
        <v>505.09999999999997</v>
      </c>
    </row>
    <row r="20" spans="1:6" s="37" customFormat="1">
      <c r="A20" s="38" t="s">
        <v>89</v>
      </c>
      <c r="B20" s="39" t="s">
        <v>8</v>
      </c>
      <c r="C20" s="39" t="s">
        <v>10</v>
      </c>
      <c r="D20" s="39" t="s">
        <v>93</v>
      </c>
      <c r="F20" s="33">
        <f>SUM(F21)</f>
        <v>505.09999999999997</v>
      </c>
    </row>
    <row r="21" spans="1:6" s="37" customFormat="1">
      <c r="A21" s="37" t="s">
        <v>13</v>
      </c>
      <c r="B21" s="39" t="s">
        <v>8</v>
      </c>
      <c r="C21" s="39" t="s">
        <v>10</v>
      </c>
      <c r="D21" s="39" t="s">
        <v>94</v>
      </c>
      <c r="E21" s="46"/>
      <c r="F21" s="33">
        <f>SUM(F22+F31+F32)</f>
        <v>505.09999999999997</v>
      </c>
    </row>
    <row r="22" spans="1:6" s="37" customFormat="1" ht="81">
      <c r="A22" s="38" t="s">
        <v>78</v>
      </c>
      <c r="B22" s="39" t="s">
        <v>8</v>
      </c>
      <c r="C22" s="39" t="s">
        <v>10</v>
      </c>
      <c r="D22" s="39" t="s">
        <v>94</v>
      </c>
      <c r="E22" s="41">
        <v>100</v>
      </c>
      <c r="F22" s="41">
        <v>114.2</v>
      </c>
    </row>
    <row r="23" spans="1:6" s="37" customFormat="1" hidden="1">
      <c r="A23" s="37" t="s">
        <v>19</v>
      </c>
      <c r="B23" s="39" t="s">
        <v>8</v>
      </c>
      <c r="C23" s="39" t="s">
        <v>20</v>
      </c>
      <c r="D23" s="39" t="s">
        <v>94</v>
      </c>
      <c r="E23" s="46"/>
      <c r="F23" s="41"/>
    </row>
    <row r="24" spans="1:6" s="37" customFormat="1" hidden="1">
      <c r="A24" s="37" t="s">
        <v>21</v>
      </c>
      <c r="B24" s="46"/>
      <c r="C24" s="46"/>
      <c r="D24" s="39" t="s">
        <v>94</v>
      </c>
      <c r="E24" s="46"/>
      <c r="F24" s="41"/>
    </row>
    <row r="25" spans="1:6" s="37" customFormat="1" hidden="1">
      <c r="A25" s="37" t="s">
        <v>22</v>
      </c>
      <c r="B25" s="46"/>
      <c r="C25" s="46"/>
      <c r="D25" s="39" t="s">
        <v>94</v>
      </c>
      <c r="E25" s="46"/>
      <c r="F25" s="41"/>
    </row>
    <row r="26" spans="1:6" s="37" customFormat="1" hidden="1">
      <c r="A26" s="37" t="s">
        <v>23</v>
      </c>
      <c r="B26" s="46"/>
      <c r="C26" s="46"/>
      <c r="D26" s="39" t="s">
        <v>94</v>
      </c>
      <c r="E26" s="46"/>
      <c r="F26" s="41"/>
    </row>
    <row r="27" spans="1:6" s="37" customFormat="1" hidden="1">
      <c r="A27" s="37" t="s">
        <v>24</v>
      </c>
      <c r="B27" s="46"/>
      <c r="C27" s="46"/>
      <c r="D27" s="39" t="s">
        <v>94</v>
      </c>
      <c r="E27" s="46"/>
      <c r="F27" s="41"/>
    </row>
    <row r="28" spans="1:6" s="37" customFormat="1" hidden="1">
      <c r="A28" s="37" t="s">
        <v>25</v>
      </c>
      <c r="B28" s="39" t="s">
        <v>8</v>
      </c>
      <c r="C28" s="39" t="s">
        <v>20</v>
      </c>
      <c r="D28" s="39" t="s">
        <v>94</v>
      </c>
      <c r="E28" s="46"/>
      <c r="F28" s="41"/>
    </row>
    <row r="29" spans="1:6" s="37" customFormat="1" hidden="1">
      <c r="A29" s="37" t="s">
        <v>12</v>
      </c>
      <c r="B29" s="46"/>
      <c r="C29" s="46"/>
      <c r="D29" s="39" t="s">
        <v>94</v>
      </c>
      <c r="E29" s="46"/>
      <c r="F29" s="41"/>
    </row>
    <row r="30" spans="1:6" s="37" customFormat="1" hidden="1">
      <c r="A30" s="37" t="s">
        <v>11</v>
      </c>
      <c r="B30" s="39" t="s">
        <v>8</v>
      </c>
      <c r="C30" s="39" t="s">
        <v>20</v>
      </c>
      <c r="D30" s="39" t="s">
        <v>94</v>
      </c>
      <c r="E30" s="39" t="s">
        <v>18</v>
      </c>
      <c r="F30" s="41"/>
    </row>
    <row r="31" spans="1:6" s="37" customFormat="1" ht="27">
      <c r="A31" s="38" t="s">
        <v>80</v>
      </c>
      <c r="B31" s="39" t="s">
        <v>8</v>
      </c>
      <c r="C31" s="39" t="s">
        <v>10</v>
      </c>
      <c r="D31" s="39" t="s">
        <v>94</v>
      </c>
      <c r="E31" s="39" t="s">
        <v>81</v>
      </c>
      <c r="F31" s="41">
        <v>386</v>
      </c>
    </row>
    <row r="32" spans="1:6" s="37" customFormat="1">
      <c r="A32" s="38" t="s">
        <v>83</v>
      </c>
      <c r="B32" s="39" t="s">
        <v>8</v>
      </c>
      <c r="C32" s="39" t="s">
        <v>10</v>
      </c>
      <c r="D32" s="39" t="s">
        <v>94</v>
      </c>
      <c r="E32" s="39" t="s">
        <v>84</v>
      </c>
      <c r="F32" s="33">
        <v>4.9000000000000004</v>
      </c>
    </row>
    <row r="33" spans="1:6" s="37" customFormat="1">
      <c r="A33" s="38" t="s">
        <v>87</v>
      </c>
      <c r="B33" s="39" t="s">
        <v>8</v>
      </c>
      <c r="C33" s="39" t="s">
        <v>44</v>
      </c>
      <c r="D33" s="39"/>
      <c r="E33" s="39"/>
      <c r="F33" s="33">
        <f>F36</f>
        <v>40</v>
      </c>
    </row>
    <row r="34" spans="1:6" s="37" customFormat="1">
      <c r="A34" s="38" t="s">
        <v>89</v>
      </c>
      <c r="B34" s="39" t="s">
        <v>8</v>
      </c>
      <c r="C34" s="39" t="s">
        <v>44</v>
      </c>
      <c r="D34" s="39" t="s">
        <v>93</v>
      </c>
      <c r="E34" s="39"/>
      <c r="F34" s="33">
        <f>F36</f>
        <v>40</v>
      </c>
    </row>
    <row r="35" spans="1:6" s="37" customFormat="1">
      <c r="A35" s="38" t="s">
        <v>88</v>
      </c>
      <c r="B35" s="39" t="s">
        <v>8</v>
      </c>
      <c r="C35" s="39" t="s">
        <v>44</v>
      </c>
      <c r="D35" s="39" t="s">
        <v>107</v>
      </c>
      <c r="E35" s="39"/>
      <c r="F35" s="33">
        <f>F36</f>
        <v>40</v>
      </c>
    </row>
    <row r="36" spans="1:6" s="37" customFormat="1">
      <c r="A36" s="38" t="s">
        <v>83</v>
      </c>
      <c r="B36" s="39" t="s">
        <v>8</v>
      </c>
      <c r="C36" s="39" t="s">
        <v>44</v>
      </c>
      <c r="D36" s="39" t="s">
        <v>107</v>
      </c>
      <c r="E36" s="39" t="s">
        <v>84</v>
      </c>
      <c r="F36" s="33">
        <v>40</v>
      </c>
    </row>
    <row r="37" spans="1:6" s="37" customFormat="1">
      <c r="A37" s="37" t="s">
        <v>54</v>
      </c>
      <c r="B37" s="39" t="s">
        <v>8</v>
      </c>
      <c r="C37" s="39" t="s">
        <v>55</v>
      </c>
      <c r="D37" s="39"/>
      <c r="F37" s="33">
        <f>SUM(F40+F46+F41+F45)</f>
        <v>238.1</v>
      </c>
    </row>
    <row r="38" spans="1:6" s="37" customFormat="1">
      <c r="A38" s="38" t="s">
        <v>89</v>
      </c>
      <c r="B38" s="39" t="s">
        <v>8</v>
      </c>
      <c r="C38" s="39" t="s">
        <v>55</v>
      </c>
      <c r="D38" s="39" t="s">
        <v>93</v>
      </c>
      <c r="F38" s="33">
        <f>SUM(F40+F41+F45+F46)</f>
        <v>238.1</v>
      </c>
    </row>
    <row r="39" spans="1:6" s="55" customFormat="1" ht="27">
      <c r="A39" s="51" t="s">
        <v>57</v>
      </c>
      <c r="B39" s="52" t="s">
        <v>8</v>
      </c>
      <c r="C39" s="52" t="s">
        <v>55</v>
      </c>
      <c r="D39" s="52" t="s">
        <v>95</v>
      </c>
      <c r="E39" s="53"/>
      <c r="F39" s="54">
        <f>SUM(F40)</f>
        <v>1</v>
      </c>
    </row>
    <row r="40" spans="1:6" s="55" customFormat="1" ht="27">
      <c r="A40" s="51" t="s">
        <v>80</v>
      </c>
      <c r="B40" s="52" t="s">
        <v>8</v>
      </c>
      <c r="C40" s="52" t="s">
        <v>55</v>
      </c>
      <c r="D40" s="52" t="s">
        <v>95</v>
      </c>
      <c r="E40" s="52" t="s">
        <v>81</v>
      </c>
      <c r="F40" s="54">
        <v>1</v>
      </c>
    </row>
    <row r="41" spans="1:6" s="37" customFormat="1">
      <c r="A41" s="38" t="s">
        <v>96</v>
      </c>
      <c r="B41" s="39" t="s">
        <v>8</v>
      </c>
      <c r="C41" s="39" t="s">
        <v>55</v>
      </c>
      <c r="D41" s="39" t="s">
        <v>129</v>
      </c>
      <c r="E41" s="41"/>
      <c r="F41" s="33">
        <f>SUM(F43)</f>
        <v>7</v>
      </c>
    </row>
    <row r="42" spans="1:6" s="37" customFormat="1" ht="81" hidden="1">
      <c r="A42" s="38" t="s">
        <v>78</v>
      </c>
      <c r="B42" s="39" t="s">
        <v>8</v>
      </c>
      <c r="C42" s="39" t="s">
        <v>55</v>
      </c>
      <c r="D42" s="39" t="s">
        <v>97</v>
      </c>
      <c r="E42" s="41">
        <v>100</v>
      </c>
      <c r="F42" s="33">
        <v>133.69999999999999</v>
      </c>
    </row>
    <row r="43" spans="1:6" s="37" customFormat="1" ht="27">
      <c r="A43" s="38" t="s">
        <v>80</v>
      </c>
      <c r="B43" s="39" t="s">
        <v>8</v>
      </c>
      <c r="C43" s="39" t="s">
        <v>55</v>
      </c>
      <c r="D43" s="39" t="s">
        <v>129</v>
      </c>
      <c r="E43" s="41">
        <v>200</v>
      </c>
      <c r="F43" s="33">
        <v>7</v>
      </c>
    </row>
    <row r="44" spans="1:6" s="37" customFormat="1" ht="27">
      <c r="A44" s="38" t="s">
        <v>82</v>
      </c>
      <c r="B44" s="39" t="s">
        <v>8</v>
      </c>
      <c r="C44" s="39" t="s">
        <v>55</v>
      </c>
      <c r="D44" s="39" t="s">
        <v>98</v>
      </c>
      <c r="E44" s="39"/>
      <c r="F44" s="33">
        <f>F45</f>
        <v>7.5</v>
      </c>
    </row>
    <row r="45" spans="1:6" s="37" customFormat="1">
      <c r="A45" s="38" t="s">
        <v>83</v>
      </c>
      <c r="B45" s="39" t="s">
        <v>8</v>
      </c>
      <c r="C45" s="39" t="s">
        <v>55</v>
      </c>
      <c r="D45" s="39" t="s">
        <v>98</v>
      </c>
      <c r="E45" s="39" t="s">
        <v>84</v>
      </c>
      <c r="F45" s="33">
        <v>7.5</v>
      </c>
    </row>
    <row r="46" spans="1:6" s="37" customFormat="1" ht="27">
      <c r="A46" s="38" t="s">
        <v>56</v>
      </c>
      <c r="B46" s="39" t="s">
        <v>8</v>
      </c>
      <c r="C46" s="39" t="s">
        <v>55</v>
      </c>
      <c r="D46" s="39" t="s">
        <v>110</v>
      </c>
      <c r="E46" s="46"/>
      <c r="F46" s="33">
        <f>SUM(F47:F48)</f>
        <v>222.6</v>
      </c>
    </row>
    <row r="47" spans="1:6" s="37" customFormat="1" ht="81">
      <c r="A47" s="38" t="s">
        <v>78</v>
      </c>
      <c r="B47" s="39" t="s">
        <v>8</v>
      </c>
      <c r="C47" s="39" t="s">
        <v>55</v>
      </c>
      <c r="D47" s="39" t="s">
        <v>110</v>
      </c>
      <c r="E47" s="41">
        <v>100</v>
      </c>
      <c r="F47" s="33">
        <v>211.5</v>
      </c>
    </row>
    <row r="48" spans="1:6" s="37" customFormat="1" ht="27">
      <c r="A48" s="38" t="s">
        <v>80</v>
      </c>
      <c r="B48" s="39" t="s">
        <v>8</v>
      </c>
      <c r="C48" s="39" t="s">
        <v>55</v>
      </c>
      <c r="D48" s="39" t="s">
        <v>110</v>
      </c>
      <c r="E48" s="41">
        <v>200</v>
      </c>
      <c r="F48" s="33">
        <v>11.1</v>
      </c>
    </row>
    <row r="49" spans="1:6" s="42" customFormat="1" ht="15">
      <c r="A49" s="42" t="s">
        <v>0</v>
      </c>
      <c r="B49" s="36" t="s">
        <v>26</v>
      </c>
      <c r="C49" s="36"/>
      <c r="D49" s="39"/>
      <c r="F49" s="34">
        <f>SUM(F50)</f>
        <v>75.100000000000009</v>
      </c>
    </row>
    <row r="50" spans="1:6" s="37" customFormat="1">
      <c r="A50" s="37" t="s">
        <v>50</v>
      </c>
      <c r="B50" s="39" t="s">
        <v>26</v>
      </c>
      <c r="C50" s="39" t="s">
        <v>28</v>
      </c>
      <c r="D50" s="39"/>
      <c r="F50" s="33">
        <f>SUM(F51)</f>
        <v>75.100000000000009</v>
      </c>
    </row>
    <row r="51" spans="1:6" s="37" customFormat="1" ht="32.25" customHeight="1">
      <c r="A51" s="38" t="s">
        <v>89</v>
      </c>
      <c r="B51" s="39" t="s">
        <v>26</v>
      </c>
      <c r="C51" s="39" t="s">
        <v>28</v>
      </c>
      <c r="D51" s="39" t="s">
        <v>93</v>
      </c>
      <c r="F51" s="33">
        <f>SUM(F52)</f>
        <v>75.100000000000009</v>
      </c>
    </row>
    <row r="52" spans="1:6" s="37" customFormat="1" ht="37.5" customHeight="1">
      <c r="A52" s="38" t="s">
        <v>58</v>
      </c>
      <c r="B52" s="39" t="s">
        <v>26</v>
      </c>
      <c r="C52" s="39" t="s">
        <v>28</v>
      </c>
      <c r="D52" s="39" t="s">
        <v>99</v>
      </c>
      <c r="F52" s="33">
        <f>SUM(F53:F54)</f>
        <v>75.100000000000009</v>
      </c>
    </row>
    <row r="53" spans="1:6" s="37" customFormat="1" ht="79.5" customHeight="1">
      <c r="A53" s="38" t="s">
        <v>78</v>
      </c>
      <c r="B53" s="39" t="s">
        <v>26</v>
      </c>
      <c r="C53" s="39" t="s">
        <v>28</v>
      </c>
      <c r="D53" s="39" t="s">
        <v>99</v>
      </c>
      <c r="E53" s="41">
        <v>100</v>
      </c>
      <c r="F53" s="33">
        <v>68.900000000000006</v>
      </c>
    </row>
    <row r="54" spans="1:6" s="37" customFormat="1" ht="28.5" customHeight="1">
      <c r="A54" s="38" t="s">
        <v>80</v>
      </c>
      <c r="B54" s="39" t="s">
        <v>26</v>
      </c>
      <c r="C54" s="39" t="s">
        <v>28</v>
      </c>
      <c r="D54" s="39" t="s">
        <v>99</v>
      </c>
      <c r="E54" s="41">
        <v>200</v>
      </c>
      <c r="F54" s="33">
        <v>6.2</v>
      </c>
    </row>
    <row r="55" spans="1:6" s="37" customFormat="1" ht="30" hidden="1">
      <c r="A55" s="35" t="s">
        <v>60</v>
      </c>
      <c r="B55" s="36" t="s">
        <v>28</v>
      </c>
      <c r="C55" s="36"/>
      <c r="D55" s="39"/>
      <c r="E55" s="36"/>
      <c r="F55" s="34">
        <f>SUM(F59:F61)</f>
        <v>1062.2</v>
      </c>
    </row>
    <row r="56" spans="1:6" s="37" customFormat="1" hidden="1">
      <c r="A56" s="38" t="s">
        <v>85</v>
      </c>
      <c r="B56" s="39" t="s">
        <v>28</v>
      </c>
      <c r="C56" s="39" t="s">
        <v>17</v>
      </c>
      <c r="D56" s="39"/>
      <c r="E56" s="39"/>
      <c r="F56" s="33">
        <f>SUM(F58)</f>
        <v>1062.2</v>
      </c>
    </row>
    <row r="57" spans="1:6" s="37" customFormat="1" hidden="1">
      <c r="A57" s="38" t="s">
        <v>89</v>
      </c>
      <c r="B57" s="39" t="s">
        <v>28</v>
      </c>
      <c r="C57" s="39" t="s">
        <v>17</v>
      </c>
      <c r="D57" s="39" t="s">
        <v>93</v>
      </c>
      <c r="E57" s="39"/>
      <c r="F57" s="33">
        <f>SUM(F58)</f>
        <v>1062.2</v>
      </c>
    </row>
    <row r="58" spans="1:6" s="37" customFormat="1" hidden="1">
      <c r="A58" s="38" t="s">
        <v>100</v>
      </c>
      <c r="B58" s="39" t="s">
        <v>28</v>
      </c>
      <c r="C58" s="39" t="s">
        <v>17</v>
      </c>
      <c r="D58" s="39" t="s">
        <v>101</v>
      </c>
      <c r="E58" s="39"/>
      <c r="F58" s="33">
        <f>SUM(F59:F61)</f>
        <v>1062.2</v>
      </c>
    </row>
    <row r="59" spans="1:6" s="37" customFormat="1" ht="81" hidden="1">
      <c r="A59" s="38" t="s">
        <v>78</v>
      </c>
      <c r="B59" s="39" t="s">
        <v>28</v>
      </c>
      <c r="C59" s="39" t="s">
        <v>17</v>
      </c>
      <c r="D59" s="39" t="s">
        <v>101</v>
      </c>
      <c r="E59" s="39" t="s">
        <v>79</v>
      </c>
      <c r="F59" s="33">
        <v>843.2</v>
      </c>
    </row>
    <row r="60" spans="1:6" s="37" customFormat="1" ht="27" hidden="1">
      <c r="A60" s="38" t="s">
        <v>80</v>
      </c>
      <c r="B60" s="39" t="s">
        <v>28</v>
      </c>
      <c r="C60" s="39" t="s">
        <v>17</v>
      </c>
      <c r="D60" s="39" t="s">
        <v>101</v>
      </c>
      <c r="E60" s="39" t="s">
        <v>81</v>
      </c>
      <c r="F60" s="33">
        <v>210</v>
      </c>
    </row>
    <row r="61" spans="1:6" s="37" customFormat="1" hidden="1">
      <c r="A61" s="38" t="s">
        <v>83</v>
      </c>
      <c r="B61" s="39" t="s">
        <v>28</v>
      </c>
      <c r="C61" s="39" t="s">
        <v>17</v>
      </c>
      <c r="D61" s="39" t="s">
        <v>101</v>
      </c>
      <c r="E61" s="39" t="s">
        <v>84</v>
      </c>
      <c r="F61" s="33">
        <v>9</v>
      </c>
    </row>
    <row r="62" spans="1:6" s="37" customFormat="1" ht="15">
      <c r="A62" s="35" t="s">
        <v>111</v>
      </c>
      <c r="B62" s="36" t="s">
        <v>10</v>
      </c>
      <c r="C62" s="36"/>
      <c r="D62" s="36"/>
      <c r="E62" s="36"/>
      <c r="F62" s="34">
        <f>F66</f>
        <v>88.6</v>
      </c>
    </row>
    <row r="63" spans="1:6" s="37" customFormat="1">
      <c r="A63" s="38" t="s">
        <v>112</v>
      </c>
      <c r="B63" s="39" t="s">
        <v>10</v>
      </c>
      <c r="C63" s="39" t="s">
        <v>113</v>
      </c>
      <c r="D63" s="39"/>
      <c r="E63" s="39"/>
      <c r="F63" s="33">
        <f>F66</f>
        <v>88.6</v>
      </c>
    </row>
    <row r="64" spans="1:6" s="37" customFormat="1">
      <c r="A64" s="38" t="s">
        <v>122</v>
      </c>
      <c r="B64" s="39" t="s">
        <v>10</v>
      </c>
      <c r="C64" s="39" t="s">
        <v>113</v>
      </c>
      <c r="D64" s="39" t="s">
        <v>124</v>
      </c>
      <c r="E64" s="39"/>
      <c r="F64" s="33">
        <f>F66</f>
        <v>88.6</v>
      </c>
    </row>
    <row r="65" spans="1:6" s="37" customFormat="1" ht="54">
      <c r="A65" s="38" t="s">
        <v>123</v>
      </c>
      <c r="B65" s="39" t="s">
        <v>10</v>
      </c>
      <c r="C65" s="39" t="s">
        <v>113</v>
      </c>
      <c r="D65" s="39" t="s">
        <v>125</v>
      </c>
      <c r="E65" s="39"/>
      <c r="F65" s="33">
        <f>F66</f>
        <v>88.6</v>
      </c>
    </row>
    <row r="66" spans="1:6" s="37" customFormat="1" ht="27">
      <c r="A66" s="38" t="s">
        <v>80</v>
      </c>
      <c r="B66" s="39" t="s">
        <v>10</v>
      </c>
      <c r="C66" s="39" t="s">
        <v>113</v>
      </c>
      <c r="D66" s="39" t="s">
        <v>125</v>
      </c>
      <c r="E66" s="39" t="s">
        <v>81</v>
      </c>
      <c r="F66" s="33">
        <v>88.6</v>
      </c>
    </row>
    <row r="67" spans="1:6" s="42" customFormat="1" ht="15">
      <c r="A67" s="42" t="s">
        <v>51</v>
      </c>
      <c r="B67" s="36" t="s">
        <v>20</v>
      </c>
      <c r="C67" s="36"/>
      <c r="D67" s="39"/>
      <c r="E67" s="36"/>
      <c r="F67" s="34">
        <f>F68</f>
        <v>266.3</v>
      </c>
    </row>
    <row r="68" spans="1:6" s="42" customFormat="1" ht="15">
      <c r="A68" s="37" t="s">
        <v>1</v>
      </c>
      <c r="B68" s="39" t="s">
        <v>20</v>
      </c>
      <c r="C68" s="39" t="s">
        <v>28</v>
      </c>
      <c r="D68" s="39"/>
      <c r="E68" s="39"/>
      <c r="F68" s="33">
        <f>F69</f>
        <v>266.3</v>
      </c>
    </row>
    <row r="69" spans="1:6" s="37" customFormat="1">
      <c r="A69" s="38" t="s">
        <v>122</v>
      </c>
      <c r="B69" s="39" t="s">
        <v>20</v>
      </c>
      <c r="C69" s="39" t="s">
        <v>28</v>
      </c>
      <c r="D69" s="39" t="s">
        <v>124</v>
      </c>
      <c r="E69" s="39"/>
      <c r="F69" s="33">
        <f>F70+F105</f>
        <v>266.3</v>
      </c>
    </row>
    <row r="70" spans="1:6" s="37" customFormat="1">
      <c r="A70" s="38" t="s">
        <v>122</v>
      </c>
      <c r="B70" s="39" t="s">
        <v>52</v>
      </c>
      <c r="C70" s="39" t="s">
        <v>28</v>
      </c>
      <c r="D70" s="39" t="s">
        <v>126</v>
      </c>
      <c r="E70" s="39"/>
      <c r="F70" s="33">
        <f>F71</f>
        <v>260.8</v>
      </c>
    </row>
    <row r="71" spans="1:6" s="37" customFormat="1">
      <c r="A71" s="38" t="s">
        <v>122</v>
      </c>
      <c r="B71" s="39" t="s">
        <v>20</v>
      </c>
      <c r="C71" s="39" t="s">
        <v>28</v>
      </c>
      <c r="D71" s="39" t="s">
        <v>126</v>
      </c>
      <c r="E71" s="39" t="s">
        <v>81</v>
      </c>
      <c r="F71" s="33">
        <v>260.8</v>
      </c>
    </row>
    <row r="72" spans="1:6" s="37" customFormat="1" hidden="1">
      <c r="A72" s="38" t="s">
        <v>122</v>
      </c>
      <c r="B72" s="39"/>
      <c r="C72" s="39"/>
      <c r="D72" s="39" t="s">
        <v>102</v>
      </c>
      <c r="E72" s="39"/>
      <c r="F72" s="33"/>
    </row>
    <row r="73" spans="1:6" s="37" customFormat="1" hidden="1">
      <c r="A73" s="38" t="s">
        <v>122</v>
      </c>
      <c r="B73" s="39" t="s">
        <v>38</v>
      </c>
      <c r="C73" s="39" t="s">
        <v>8</v>
      </c>
      <c r="D73" s="39" t="s">
        <v>102</v>
      </c>
      <c r="E73" s="39"/>
      <c r="F73" s="26"/>
    </row>
    <row r="74" spans="1:6" s="37" customFormat="1" hidden="1">
      <c r="A74" s="38" t="s">
        <v>122</v>
      </c>
      <c r="B74" s="39"/>
      <c r="C74" s="39"/>
      <c r="D74" s="39" t="s">
        <v>102</v>
      </c>
      <c r="E74" s="39"/>
      <c r="F74" s="33"/>
    </row>
    <row r="75" spans="1:6" s="37" customFormat="1" hidden="1">
      <c r="A75" s="38" t="s">
        <v>122</v>
      </c>
      <c r="B75" s="39" t="s">
        <v>38</v>
      </c>
      <c r="C75" s="39" t="s">
        <v>8</v>
      </c>
      <c r="D75" s="39" t="s">
        <v>102</v>
      </c>
      <c r="E75" s="39"/>
      <c r="F75" s="33"/>
    </row>
    <row r="76" spans="1:6" s="37" customFormat="1" hidden="1">
      <c r="A76" s="38" t="s">
        <v>122</v>
      </c>
      <c r="B76" s="39"/>
      <c r="C76" s="39"/>
      <c r="D76" s="39" t="s">
        <v>102</v>
      </c>
      <c r="E76" s="39"/>
      <c r="F76" s="33"/>
    </row>
    <row r="77" spans="1:6" s="37" customFormat="1" hidden="1">
      <c r="A77" s="38" t="s">
        <v>122</v>
      </c>
      <c r="B77" s="39" t="s">
        <v>38</v>
      </c>
      <c r="C77" s="39" t="s">
        <v>8</v>
      </c>
      <c r="D77" s="39" t="s">
        <v>102</v>
      </c>
      <c r="E77" s="39" t="s">
        <v>16</v>
      </c>
      <c r="F77" s="33"/>
    </row>
    <row r="78" spans="1:6" s="37" customFormat="1" hidden="1">
      <c r="A78" s="38" t="s">
        <v>122</v>
      </c>
      <c r="B78" s="39"/>
      <c r="C78" s="39"/>
      <c r="D78" s="39" t="s">
        <v>102</v>
      </c>
      <c r="E78" s="39"/>
      <c r="F78" s="33"/>
    </row>
    <row r="79" spans="1:6" s="37" customFormat="1" hidden="1">
      <c r="A79" s="38" t="s">
        <v>122</v>
      </c>
      <c r="B79" s="39"/>
      <c r="C79" s="39"/>
      <c r="D79" s="39" t="s">
        <v>102</v>
      </c>
      <c r="E79" s="39"/>
      <c r="F79" s="33"/>
    </row>
    <row r="80" spans="1:6" s="37" customFormat="1" hidden="1">
      <c r="A80" s="38" t="s">
        <v>122</v>
      </c>
      <c r="B80" s="39" t="s">
        <v>38</v>
      </c>
      <c r="C80" s="39" t="s">
        <v>8</v>
      </c>
      <c r="D80" s="39" t="s">
        <v>102</v>
      </c>
      <c r="E80" s="39"/>
      <c r="F80" s="26"/>
    </row>
    <row r="81" spans="1:6" s="37" customFormat="1" hidden="1">
      <c r="A81" s="38" t="s">
        <v>122</v>
      </c>
      <c r="B81" s="39"/>
      <c r="C81" s="39"/>
      <c r="D81" s="39" t="s">
        <v>102</v>
      </c>
      <c r="E81" s="39"/>
      <c r="F81" s="33"/>
    </row>
    <row r="82" spans="1:6" s="37" customFormat="1" hidden="1">
      <c r="A82" s="38" t="s">
        <v>122</v>
      </c>
      <c r="B82" s="39" t="s">
        <v>38</v>
      </c>
      <c r="C82" s="39" t="s">
        <v>8</v>
      </c>
      <c r="D82" s="39" t="s">
        <v>102</v>
      </c>
      <c r="E82" s="39" t="s">
        <v>16</v>
      </c>
      <c r="F82" s="33"/>
    </row>
    <row r="83" spans="1:6" s="37" customFormat="1" hidden="1">
      <c r="A83" s="38" t="s">
        <v>122</v>
      </c>
      <c r="B83" s="39"/>
      <c r="C83" s="39"/>
      <c r="D83" s="39" t="s">
        <v>102</v>
      </c>
      <c r="E83" s="39"/>
      <c r="F83" s="33"/>
    </row>
    <row r="84" spans="1:6" s="37" customFormat="1" hidden="1">
      <c r="A84" s="38" t="s">
        <v>122</v>
      </c>
      <c r="B84" s="39" t="s">
        <v>38</v>
      </c>
      <c r="C84" s="39" t="s">
        <v>26</v>
      </c>
      <c r="D84" s="39" t="s">
        <v>102</v>
      </c>
      <c r="E84" s="39"/>
      <c r="F84" s="33"/>
    </row>
    <row r="85" spans="1:6" s="37" customFormat="1" hidden="1">
      <c r="A85" s="38" t="s">
        <v>122</v>
      </c>
      <c r="B85" s="39"/>
      <c r="C85" s="39"/>
      <c r="D85" s="39" t="s">
        <v>102</v>
      </c>
      <c r="E85" s="39"/>
      <c r="F85" s="33"/>
    </row>
    <row r="86" spans="1:6" s="37" customFormat="1" hidden="1">
      <c r="A86" s="38" t="s">
        <v>122</v>
      </c>
      <c r="B86" s="39"/>
      <c r="C86" s="39"/>
      <c r="D86" s="39" t="s">
        <v>102</v>
      </c>
      <c r="E86" s="39"/>
      <c r="F86" s="33"/>
    </row>
    <row r="87" spans="1:6" s="37" customFormat="1" hidden="1">
      <c r="A87" s="38" t="s">
        <v>122</v>
      </c>
      <c r="B87" s="39" t="s">
        <v>38</v>
      </c>
      <c r="C87" s="39" t="s">
        <v>26</v>
      </c>
      <c r="D87" s="39" t="s">
        <v>102</v>
      </c>
      <c r="E87" s="39"/>
      <c r="F87" s="33"/>
    </row>
    <row r="88" spans="1:6" s="37" customFormat="1" hidden="1">
      <c r="A88" s="38" t="s">
        <v>122</v>
      </c>
      <c r="B88" s="39"/>
      <c r="C88" s="39"/>
      <c r="D88" s="39" t="s">
        <v>102</v>
      </c>
      <c r="E88" s="39"/>
      <c r="F88" s="33"/>
    </row>
    <row r="89" spans="1:6" s="37" customFormat="1" hidden="1">
      <c r="A89" s="38" t="s">
        <v>122</v>
      </c>
      <c r="B89" s="39"/>
      <c r="C89" s="39"/>
      <c r="D89" s="39" t="s">
        <v>102</v>
      </c>
      <c r="E89" s="39"/>
      <c r="F89" s="33"/>
    </row>
    <row r="90" spans="1:6" s="37" customFormat="1" hidden="1">
      <c r="A90" s="38" t="s">
        <v>122</v>
      </c>
      <c r="B90" s="39" t="s">
        <v>38</v>
      </c>
      <c r="C90" s="39" t="s">
        <v>26</v>
      </c>
      <c r="D90" s="39" t="s">
        <v>102</v>
      </c>
      <c r="E90" s="39" t="s">
        <v>37</v>
      </c>
      <c r="F90" s="33"/>
    </row>
    <row r="91" spans="1:6" s="37" customFormat="1" hidden="1">
      <c r="B91" s="39"/>
      <c r="C91" s="39"/>
      <c r="D91" s="39" t="s">
        <v>102</v>
      </c>
      <c r="E91" s="39"/>
      <c r="F91" s="33"/>
    </row>
    <row r="92" spans="1:6" s="37" customFormat="1" hidden="1">
      <c r="A92" s="37" t="s">
        <v>41</v>
      </c>
      <c r="B92" s="39"/>
      <c r="C92" s="39"/>
      <c r="D92" s="39" t="s">
        <v>102</v>
      </c>
      <c r="E92" s="39"/>
      <c r="F92" s="33"/>
    </row>
    <row r="93" spans="1:6" s="37" customFormat="1" hidden="1">
      <c r="A93" s="37" t="s">
        <v>40</v>
      </c>
      <c r="B93" s="39"/>
      <c r="C93" s="39"/>
      <c r="D93" s="39" t="s">
        <v>102</v>
      </c>
      <c r="E93" s="39"/>
      <c r="F93" s="33"/>
    </row>
    <row r="94" spans="1:6" s="37" customFormat="1" hidden="1">
      <c r="A94" s="37" t="s">
        <v>39</v>
      </c>
      <c r="B94" s="39" t="s">
        <v>38</v>
      </c>
      <c r="C94" s="39" t="s">
        <v>29</v>
      </c>
      <c r="D94" s="39" t="s">
        <v>102</v>
      </c>
      <c r="E94" s="39"/>
      <c r="F94" s="26"/>
    </row>
    <row r="95" spans="1:6" s="37" customFormat="1" hidden="1">
      <c r="A95" s="37" t="s">
        <v>32</v>
      </c>
      <c r="B95" s="39"/>
      <c r="C95" s="39"/>
      <c r="D95" s="39" t="s">
        <v>102</v>
      </c>
      <c r="E95" s="39"/>
      <c r="F95" s="33"/>
    </row>
    <row r="96" spans="1:6" s="37" customFormat="1" hidden="1">
      <c r="A96" s="37" t="s">
        <v>33</v>
      </c>
      <c r="B96" s="39"/>
      <c r="C96" s="39"/>
      <c r="D96" s="39" t="s">
        <v>102</v>
      </c>
      <c r="E96" s="39"/>
      <c r="F96" s="33"/>
    </row>
    <row r="97" spans="1:6" s="37" customFormat="1" hidden="1">
      <c r="A97" s="37" t="s">
        <v>34</v>
      </c>
      <c r="B97" s="39"/>
      <c r="C97" s="39"/>
      <c r="D97" s="39" t="s">
        <v>102</v>
      </c>
      <c r="E97" s="39"/>
      <c r="F97" s="33"/>
    </row>
    <row r="98" spans="1:6" s="37" customFormat="1" hidden="1">
      <c r="A98" s="37" t="s">
        <v>35</v>
      </c>
      <c r="B98" s="39"/>
      <c r="C98" s="39"/>
      <c r="D98" s="39" t="s">
        <v>102</v>
      </c>
      <c r="E98" s="39"/>
      <c r="F98" s="33"/>
    </row>
    <row r="99" spans="1:6" s="37" customFormat="1" hidden="1">
      <c r="A99" s="37" t="s">
        <v>42</v>
      </c>
      <c r="B99" s="39"/>
      <c r="C99" s="39"/>
      <c r="D99" s="39" t="s">
        <v>102</v>
      </c>
      <c r="E99" s="39"/>
      <c r="F99" s="33"/>
    </row>
    <row r="100" spans="1:6" s="37" customFormat="1" hidden="1">
      <c r="A100" s="37" t="s">
        <v>36</v>
      </c>
      <c r="B100" s="39" t="s">
        <v>38</v>
      </c>
      <c r="C100" s="39" t="s">
        <v>29</v>
      </c>
      <c r="D100" s="39" t="s">
        <v>102</v>
      </c>
      <c r="E100" s="39"/>
      <c r="F100" s="33"/>
    </row>
    <row r="101" spans="1:6" s="37" customFormat="1" hidden="1">
      <c r="A101" s="37" t="s">
        <v>31</v>
      </c>
      <c r="B101" s="39"/>
      <c r="C101" s="39"/>
      <c r="D101" s="39" t="s">
        <v>102</v>
      </c>
      <c r="E101" s="39"/>
      <c r="F101" s="33"/>
    </row>
    <row r="102" spans="1:6" s="37" customFormat="1" hidden="1">
      <c r="A102" s="37" t="s">
        <v>30</v>
      </c>
      <c r="B102" s="39" t="s">
        <v>38</v>
      </c>
      <c r="C102" s="39" t="s">
        <v>29</v>
      </c>
      <c r="D102" s="39" t="s">
        <v>102</v>
      </c>
      <c r="E102" s="39"/>
      <c r="F102" s="33"/>
    </row>
    <row r="103" spans="1:6" s="37" customFormat="1" hidden="1">
      <c r="A103" s="37" t="s">
        <v>15</v>
      </c>
      <c r="B103" s="39"/>
      <c r="C103" s="39"/>
      <c r="D103" s="39" t="s">
        <v>102</v>
      </c>
      <c r="E103" s="39"/>
      <c r="F103" s="33"/>
    </row>
    <row r="104" spans="1:6" s="37" customFormat="1" hidden="1">
      <c r="A104" s="37" t="s">
        <v>14</v>
      </c>
      <c r="B104" s="39" t="s">
        <v>38</v>
      </c>
      <c r="C104" s="39" t="s">
        <v>29</v>
      </c>
      <c r="D104" s="39" t="s">
        <v>102</v>
      </c>
      <c r="E104" s="39" t="s">
        <v>16</v>
      </c>
      <c r="F104" s="33"/>
    </row>
    <row r="105" spans="1:6" s="37" customFormat="1">
      <c r="A105" s="37" t="s">
        <v>90</v>
      </c>
      <c r="B105" s="39" t="s">
        <v>20</v>
      </c>
      <c r="C105" s="39" t="s">
        <v>28</v>
      </c>
      <c r="D105" s="39" t="s">
        <v>127</v>
      </c>
      <c r="E105" s="39"/>
      <c r="F105" s="33">
        <f>F106</f>
        <v>5.5</v>
      </c>
    </row>
    <row r="106" spans="1:6" s="37" customFormat="1" ht="25.5" customHeight="1">
      <c r="A106" s="38" t="s">
        <v>80</v>
      </c>
      <c r="B106" s="39" t="s">
        <v>20</v>
      </c>
      <c r="C106" s="39" t="s">
        <v>28</v>
      </c>
      <c r="D106" s="39" t="s">
        <v>127</v>
      </c>
      <c r="E106" s="39" t="s">
        <v>81</v>
      </c>
      <c r="F106" s="33">
        <v>5.5</v>
      </c>
    </row>
    <row r="107" spans="1:6" s="37" customFormat="1" ht="15">
      <c r="A107" s="42" t="s">
        <v>68</v>
      </c>
      <c r="B107" s="36" t="s">
        <v>38</v>
      </c>
      <c r="C107" s="36"/>
      <c r="D107" s="39"/>
      <c r="E107" s="36"/>
      <c r="F107" s="34">
        <f>F108</f>
        <v>654.1</v>
      </c>
    </row>
    <row r="108" spans="1:6" s="37" customFormat="1">
      <c r="A108" s="37" t="s">
        <v>73</v>
      </c>
      <c r="B108" s="39" t="s">
        <v>38</v>
      </c>
      <c r="C108" s="39" t="s">
        <v>8</v>
      </c>
      <c r="D108" s="39"/>
      <c r="E108" s="39"/>
      <c r="F108" s="33">
        <f>F109</f>
        <v>654.1</v>
      </c>
    </row>
    <row r="109" spans="1:6" s="37" customFormat="1">
      <c r="A109" s="38" t="s">
        <v>116</v>
      </c>
      <c r="B109" s="39" t="s">
        <v>38</v>
      </c>
      <c r="C109" s="39" t="s">
        <v>8</v>
      </c>
      <c r="D109" s="39" t="s">
        <v>118</v>
      </c>
      <c r="E109" s="39"/>
      <c r="F109" s="33">
        <f>F110+F112+F114</f>
        <v>654.1</v>
      </c>
    </row>
    <row r="110" spans="1:6" s="37" customFormat="1" ht="27">
      <c r="A110" s="38" t="s">
        <v>103</v>
      </c>
      <c r="B110" s="39" t="s">
        <v>38</v>
      </c>
      <c r="C110" s="39" t="s">
        <v>8</v>
      </c>
      <c r="D110" s="39" t="s">
        <v>119</v>
      </c>
      <c r="E110" s="39"/>
      <c r="F110" s="33">
        <f>F111</f>
        <v>12.5</v>
      </c>
    </row>
    <row r="111" spans="1:6" s="37" customFormat="1">
      <c r="A111" s="38" t="s">
        <v>83</v>
      </c>
      <c r="B111" s="39" t="s">
        <v>38</v>
      </c>
      <c r="C111" s="39" t="s">
        <v>8</v>
      </c>
      <c r="D111" s="39" t="s">
        <v>119</v>
      </c>
      <c r="E111" s="39" t="s">
        <v>84</v>
      </c>
      <c r="F111" s="33">
        <v>12.5</v>
      </c>
    </row>
    <row r="112" spans="1:6" s="37" customFormat="1" ht="27">
      <c r="A112" s="38" t="s">
        <v>103</v>
      </c>
      <c r="B112" s="39" t="s">
        <v>38</v>
      </c>
      <c r="C112" s="39" t="s">
        <v>8</v>
      </c>
      <c r="D112" s="39" t="s">
        <v>119</v>
      </c>
      <c r="E112" s="39"/>
      <c r="F112" s="33">
        <f>F113</f>
        <v>10</v>
      </c>
    </row>
    <row r="113" spans="1:6" s="37" customFormat="1" ht="27">
      <c r="A113" s="38" t="s">
        <v>103</v>
      </c>
      <c r="B113" s="39" t="s">
        <v>38</v>
      </c>
      <c r="C113" s="39" t="s">
        <v>8</v>
      </c>
      <c r="D113" s="39" t="s">
        <v>119</v>
      </c>
      <c r="E113" s="39" t="s">
        <v>81</v>
      </c>
      <c r="F113" s="33">
        <v>10</v>
      </c>
    </row>
    <row r="114" spans="1:6" s="37" customFormat="1">
      <c r="A114" s="37" t="s">
        <v>89</v>
      </c>
      <c r="B114" s="39" t="s">
        <v>38</v>
      </c>
      <c r="C114" s="39" t="s">
        <v>8</v>
      </c>
      <c r="D114" s="39" t="s">
        <v>93</v>
      </c>
      <c r="E114" s="39"/>
      <c r="F114" s="33">
        <f>F115</f>
        <v>631.6</v>
      </c>
    </row>
    <row r="115" spans="1:6" s="37" customFormat="1" ht="74.25" customHeight="1">
      <c r="A115" s="38" t="s">
        <v>77</v>
      </c>
      <c r="B115" s="39" t="s">
        <v>38</v>
      </c>
      <c r="C115" s="39" t="s">
        <v>8</v>
      </c>
      <c r="D115" s="39" t="s">
        <v>104</v>
      </c>
      <c r="E115" s="39"/>
      <c r="F115" s="33">
        <f>SUM(F116)</f>
        <v>631.6</v>
      </c>
    </row>
    <row r="116" spans="1:6" s="37" customFormat="1">
      <c r="A116" s="37" t="s">
        <v>86</v>
      </c>
      <c r="B116" s="39" t="s">
        <v>38</v>
      </c>
      <c r="C116" s="39" t="s">
        <v>8</v>
      </c>
      <c r="D116" s="39" t="s">
        <v>104</v>
      </c>
      <c r="E116" s="39" t="s">
        <v>18</v>
      </c>
      <c r="F116" s="33">
        <v>631.6</v>
      </c>
    </row>
    <row r="117" spans="1:6" s="42" customFormat="1" ht="15">
      <c r="A117" s="42" t="s">
        <v>43</v>
      </c>
      <c r="B117" s="36" t="s">
        <v>44</v>
      </c>
      <c r="C117" s="36"/>
      <c r="D117" s="39"/>
      <c r="E117" s="36"/>
      <c r="F117" s="34">
        <f>SUM(F121)</f>
        <v>8</v>
      </c>
    </row>
    <row r="118" spans="1:6" s="37" customFormat="1">
      <c r="A118" s="37" t="s">
        <v>59</v>
      </c>
      <c r="B118" s="39" t="s">
        <v>44</v>
      </c>
      <c r="C118" s="39" t="s">
        <v>26</v>
      </c>
      <c r="D118" s="39"/>
      <c r="E118" s="39"/>
      <c r="F118" s="26">
        <f>SUM(F121)</f>
        <v>8</v>
      </c>
    </row>
    <row r="119" spans="1:6" s="37" customFormat="1" ht="27">
      <c r="A119" s="38" t="s">
        <v>117</v>
      </c>
      <c r="B119" s="39" t="s">
        <v>44</v>
      </c>
      <c r="C119" s="39" t="s">
        <v>26</v>
      </c>
      <c r="D119" s="39" t="s">
        <v>114</v>
      </c>
      <c r="E119" s="39"/>
      <c r="F119" s="26">
        <f>SUM(F121)</f>
        <v>8</v>
      </c>
    </row>
    <row r="120" spans="1:6" s="37" customFormat="1" ht="27">
      <c r="A120" s="38" t="s">
        <v>105</v>
      </c>
      <c r="B120" s="39" t="s">
        <v>44</v>
      </c>
      <c r="C120" s="39" t="s">
        <v>26</v>
      </c>
      <c r="D120" s="39" t="s">
        <v>115</v>
      </c>
      <c r="E120" s="39"/>
      <c r="F120" s="33">
        <f>SUM(F121)</f>
        <v>8</v>
      </c>
    </row>
    <row r="121" spans="1:6" s="37" customFormat="1" ht="27">
      <c r="A121" s="38" t="s">
        <v>80</v>
      </c>
      <c r="B121" s="39" t="s">
        <v>44</v>
      </c>
      <c r="C121" s="39" t="s">
        <v>26</v>
      </c>
      <c r="D121" s="39" t="s">
        <v>115</v>
      </c>
      <c r="E121" s="39" t="s">
        <v>81</v>
      </c>
      <c r="F121" s="33">
        <v>8</v>
      </c>
    </row>
    <row r="122" spans="1:6" s="37" customFormat="1" ht="21" customHeight="1">
      <c r="A122" s="47" t="s">
        <v>49</v>
      </c>
      <c r="B122" s="47"/>
      <c r="C122" s="47"/>
      <c r="D122" s="47"/>
      <c r="E122" s="47"/>
      <c r="F122" s="48">
        <f>F117+F107+F67+F62+F49+F14</f>
        <v>2225.6999999999998</v>
      </c>
    </row>
    <row r="123" spans="1:6">
      <c r="F123" s="6"/>
    </row>
    <row r="124" spans="1:6">
      <c r="F124" s="6"/>
    </row>
    <row r="125" spans="1:6">
      <c r="F125" s="6"/>
    </row>
    <row r="126" spans="1:6">
      <c r="F126" s="6"/>
    </row>
    <row r="127" spans="1:6">
      <c r="F127" s="6"/>
    </row>
    <row r="128" spans="1:6">
      <c r="F128" s="6"/>
    </row>
    <row r="129" spans="1:6">
      <c r="F129" s="6"/>
    </row>
    <row r="130" spans="1:6">
      <c r="F130" s="6"/>
    </row>
    <row r="131" spans="1:6">
      <c r="F131" s="6"/>
    </row>
    <row r="132" spans="1:6">
      <c r="F132" s="6"/>
    </row>
    <row r="133" spans="1:6">
      <c r="F133" s="6"/>
    </row>
    <row r="134" spans="1:6">
      <c r="A134" s="4"/>
      <c r="B134" s="4"/>
      <c r="C134" s="4"/>
      <c r="D134" s="4"/>
      <c r="E134" s="4"/>
      <c r="F134" s="6"/>
    </row>
    <row r="135" spans="1:6">
      <c r="A135" s="4"/>
      <c r="B135" s="4"/>
      <c r="C135" s="4"/>
      <c r="D135" s="4"/>
      <c r="E135" s="4"/>
      <c r="F135" s="6"/>
    </row>
    <row r="136" spans="1:6" ht="15.75">
      <c r="A136" s="49"/>
      <c r="B136" s="4"/>
      <c r="C136" s="4"/>
      <c r="D136" s="4"/>
      <c r="E136" s="4"/>
      <c r="F136" s="6"/>
    </row>
    <row r="137" spans="1:6" ht="15.75">
      <c r="A137" s="49"/>
      <c r="B137" s="4"/>
      <c r="C137" s="4"/>
      <c r="D137" s="4"/>
      <c r="E137" s="4"/>
      <c r="F137" s="6"/>
    </row>
    <row r="138" spans="1:6" ht="15.75">
      <c r="A138" s="49"/>
      <c r="B138" s="4"/>
      <c r="C138" s="4"/>
      <c r="D138" s="49"/>
      <c r="E138" s="4"/>
      <c r="F138" s="6"/>
    </row>
    <row r="139" spans="1:6" ht="15.75">
      <c r="A139" s="49"/>
      <c r="B139" s="4"/>
      <c r="C139" s="4"/>
      <c r="D139" s="49"/>
      <c r="E139" s="4"/>
      <c r="F139" s="6"/>
    </row>
    <row r="140" spans="1:6" ht="15.75">
      <c r="A140" s="49"/>
      <c r="B140" s="4"/>
      <c r="C140" s="4"/>
      <c r="D140" s="49"/>
      <c r="E140" s="4"/>
      <c r="F140" s="6"/>
    </row>
    <row r="141" spans="1:6" ht="15.75">
      <c r="A141" s="49"/>
      <c r="B141" s="4"/>
      <c r="C141" s="4"/>
      <c r="D141" s="49"/>
      <c r="E141" s="4"/>
      <c r="F141" s="6"/>
    </row>
    <row r="142" spans="1:6" ht="15.75">
      <c r="A142" s="49"/>
      <c r="B142" s="4"/>
      <c r="C142" s="4"/>
      <c r="D142" s="49"/>
      <c r="E142" s="4"/>
      <c r="F142" s="6"/>
    </row>
    <row r="143" spans="1:6" ht="15.75">
      <c r="A143" s="49"/>
      <c r="B143" s="4"/>
      <c r="C143" s="4"/>
      <c r="D143" s="49"/>
      <c r="E143" s="4"/>
      <c r="F143" s="6"/>
    </row>
    <row r="144" spans="1:6" ht="15.75">
      <c r="A144" s="49"/>
      <c r="B144" s="4"/>
      <c r="C144" s="4"/>
      <c r="D144" s="49"/>
      <c r="E144" s="4"/>
      <c r="F144" s="6"/>
    </row>
    <row r="145" spans="1:6" ht="15.75">
      <c r="A145" s="49"/>
      <c r="B145" s="4"/>
      <c r="C145" s="4"/>
      <c r="D145" s="49"/>
      <c r="E145" s="4"/>
      <c r="F145" s="6"/>
    </row>
    <row r="146" spans="1:6" ht="15.75">
      <c r="A146" s="49"/>
      <c r="B146" s="4"/>
      <c r="C146" s="4"/>
      <c r="D146" s="49"/>
      <c r="E146" s="4"/>
      <c r="F146" s="6"/>
    </row>
    <row r="147" spans="1:6" ht="15.75">
      <c r="A147" s="49"/>
      <c r="B147" s="4"/>
      <c r="C147" s="4"/>
      <c r="D147" s="49"/>
      <c r="E147" s="4"/>
      <c r="F147" s="6"/>
    </row>
    <row r="148" spans="1:6" ht="15.75">
      <c r="A148" s="49"/>
      <c r="B148" s="4"/>
      <c r="C148" s="4"/>
      <c r="D148" s="49"/>
      <c r="E148" s="4"/>
      <c r="F148" s="6"/>
    </row>
    <row r="149" spans="1:6" ht="15.75">
      <c r="A149" s="49"/>
      <c r="B149" s="4"/>
      <c r="C149" s="4"/>
      <c r="D149" s="49"/>
      <c r="E149" s="4"/>
      <c r="F149" s="6"/>
    </row>
    <row r="150" spans="1:6" ht="15.75">
      <c r="A150" s="49"/>
      <c r="B150" s="4"/>
      <c r="C150" s="4"/>
      <c r="D150" s="49"/>
      <c r="E150" s="4"/>
      <c r="F150" s="6"/>
    </row>
    <row r="151" spans="1:6" ht="15.75">
      <c r="A151" s="50"/>
      <c r="B151" s="4"/>
      <c r="C151" s="4"/>
      <c r="D151" s="49"/>
      <c r="E151" s="4"/>
      <c r="F151" s="6"/>
    </row>
  </sheetData>
  <mergeCells count="11">
    <mergeCell ref="A10:F10"/>
    <mergeCell ref="A8:F8"/>
    <mergeCell ref="A9:F9"/>
    <mergeCell ref="C1:F1"/>
    <mergeCell ref="A3:F3"/>
    <mergeCell ref="A5:F5"/>
    <mergeCell ref="A6:F6"/>
    <mergeCell ref="A7:F7"/>
    <mergeCell ref="A4:F4"/>
    <mergeCell ref="A2:C2"/>
    <mergeCell ref="D2:F2"/>
  </mergeCells>
  <phoneticPr fontId="2" type="noConversion"/>
  <pageMargins left="0.74803149606299213" right="0.74803149606299213" top="0.47244094488188981" bottom="0.47244094488188981" header="0.51181102362204722" footer="0.51181102362204722"/>
  <pageSetup paperSize="9" scale="76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6"/>
  <sheetViews>
    <sheetView tabSelected="1" topLeftCell="A83" zoomScaleNormal="100" workbookViewId="0">
      <selection activeCell="G31" sqref="G31"/>
    </sheetView>
  </sheetViews>
  <sheetFormatPr defaultRowHeight="13.5"/>
  <cols>
    <col min="1" max="1" width="40.28515625" style="1" customWidth="1"/>
    <col min="2" max="2" width="9.140625" style="1"/>
    <col min="3" max="3" width="11.42578125" style="1" customWidth="1"/>
    <col min="4" max="4" width="11.5703125" style="1" customWidth="1"/>
    <col min="5" max="5" width="16.42578125" style="1" customWidth="1"/>
    <col min="6" max="6" width="9.140625" style="1"/>
    <col min="7" max="7" width="13" style="1" customWidth="1"/>
    <col min="8" max="16384" width="9.140625" style="1"/>
  </cols>
  <sheetData>
    <row r="1" spans="1:7">
      <c r="D1" s="59" t="s">
        <v>136</v>
      </c>
      <c r="E1" s="59"/>
      <c r="F1" s="59"/>
      <c r="G1" s="59"/>
    </row>
    <row r="2" spans="1:7">
      <c r="B2" s="59"/>
      <c r="C2" s="59"/>
      <c r="D2" s="59"/>
      <c r="E2" s="59" t="s">
        <v>45</v>
      </c>
      <c r="F2" s="59"/>
      <c r="G2" s="59"/>
    </row>
    <row r="3" spans="1:7">
      <c r="B3" s="59" t="s">
        <v>108</v>
      </c>
      <c r="C3" s="59"/>
      <c r="D3" s="59"/>
      <c r="E3" s="59"/>
      <c r="F3" s="59"/>
      <c r="G3" s="59"/>
    </row>
    <row r="4" spans="1:7">
      <c r="B4" s="59" t="s">
        <v>139</v>
      </c>
      <c r="C4" s="59"/>
      <c r="D4" s="59"/>
      <c r="E4" s="59"/>
      <c r="F4" s="59"/>
      <c r="G4" s="59"/>
    </row>
    <row r="5" spans="1:7" ht="13.5" customHeight="1">
      <c r="B5" s="60" t="s">
        <v>132</v>
      </c>
      <c r="C5" s="60"/>
      <c r="D5" s="60"/>
      <c r="E5" s="60"/>
      <c r="F5" s="60"/>
      <c r="G5" s="60"/>
    </row>
    <row r="6" spans="1:7">
      <c r="B6" s="59" t="s">
        <v>131</v>
      </c>
      <c r="C6" s="59"/>
      <c r="D6" s="59"/>
      <c r="E6" s="59"/>
      <c r="F6" s="59"/>
      <c r="G6" s="59"/>
    </row>
    <row r="7" spans="1:7">
      <c r="B7" s="59" t="s">
        <v>135</v>
      </c>
      <c r="C7" s="61"/>
      <c r="D7" s="61"/>
      <c r="E7" s="61"/>
      <c r="F7" s="61"/>
      <c r="G7" s="61"/>
    </row>
    <row r="8" spans="1:7">
      <c r="C8" s="17"/>
      <c r="D8" s="17"/>
      <c r="E8" s="17"/>
      <c r="F8" s="17"/>
      <c r="G8" s="17"/>
    </row>
    <row r="9" spans="1:7" ht="15">
      <c r="A9" s="16"/>
      <c r="B9" s="16"/>
      <c r="C9" s="18"/>
      <c r="D9" s="18"/>
      <c r="E9" s="18"/>
      <c r="F9" s="62"/>
      <c r="G9" s="62"/>
    </row>
    <row r="10" spans="1:7" ht="15">
      <c r="A10" s="56" t="s">
        <v>74</v>
      </c>
      <c r="B10" s="56"/>
      <c r="C10" s="56"/>
      <c r="D10" s="56"/>
      <c r="E10" s="56"/>
      <c r="F10" s="56"/>
      <c r="G10" s="56"/>
    </row>
    <row r="11" spans="1:7" ht="15">
      <c r="A11" s="56" t="s">
        <v>109</v>
      </c>
      <c r="B11" s="56"/>
      <c r="C11" s="56"/>
      <c r="D11" s="56"/>
      <c r="E11" s="56"/>
      <c r="F11" s="56"/>
      <c r="G11" s="56"/>
    </row>
    <row r="12" spans="1:7" ht="15">
      <c r="A12" s="56" t="s">
        <v>138</v>
      </c>
      <c r="B12" s="56"/>
      <c r="C12" s="56"/>
      <c r="D12" s="56"/>
      <c r="E12" s="56"/>
      <c r="F12" s="56"/>
      <c r="G12" s="56"/>
    </row>
    <row r="13" spans="1:7" ht="16.5">
      <c r="A13" s="19"/>
      <c r="B13" s="19"/>
      <c r="C13" s="19"/>
      <c r="D13" s="19"/>
      <c r="E13" s="19"/>
      <c r="F13" s="19"/>
      <c r="G13" s="19"/>
    </row>
    <row r="14" spans="1:7">
      <c r="A14" s="2"/>
      <c r="B14" s="2"/>
      <c r="C14" s="2"/>
      <c r="D14" s="2"/>
      <c r="E14" s="2"/>
      <c r="F14" s="2"/>
      <c r="G14" s="2" t="s">
        <v>47</v>
      </c>
    </row>
    <row r="15" spans="1:7">
      <c r="A15" s="2"/>
      <c r="B15" s="2"/>
      <c r="C15" s="2"/>
      <c r="D15" s="2"/>
      <c r="E15" s="2"/>
      <c r="F15" s="2"/>
      <c r="G15" s="2"/>
    </row>
    <row r="16" spans="1:7" ht="15">
      <c r="A16" s="22" t="s">
        <v>3</v>
      </c>
      <c r="B16" s="22" t="s">
        <v>75</v>
      </c>
      <c r="C16" s="22" t="s">
        <v>9</v>
      </c>
      <c r="D16" s="22" t="s">
        <v>4</v>
      </c>
      <c r="E16" s="22" t="s">
        <v>5</v>
      </c>
      <c r="F16" s="22" t="s">
        <v>76</v>
      </c>
      <c r="G16" s="22" t="s">
        <v>46</v>
      </c>
    </row>
    <row r="17" spans="1:8" ht="15">
      <c r="A17" s="23"/>
      <c r="B17" s="23"/>
      <c r="C17" s="23"/>
      <c r="D17" s="23"/>
      <c r="E17" s="23"/>
      <c r="F17" s="23"/>
      <c r="G17" s="23"/>
    </row>
    <row r="18" spans="1:8" s="11" customFormat="1" ht="30">
      <c r="A18" s="40" t="s">
        <v>120</v>
      </c>
      <c r="B18" s="21">
        <v>892</v>
      </c>
      <c r="C18" s="3"/>
      <c r="D18" s="3"/>
      <c r="E18" s="3"/>
      <c r="F18" s="3"/>
      <c r="G18" s="43">
        <f>SUM(G19)</f>
        <v>350.4</v>
      </c>
    </row>
    <row r="19" spans="1:8" s="11" customFormat="1" ht="15">
      <c r="A19" s="11" t="s">
        <v>7</v>
      </c>
      <c r="B19" s="21">
        <v>892</v>
      </c>
      <c r="C19" s="15" t="s">
        <v>8</v>
      </c>
      <c r="D19" s="5"/>
      <c r="E19" s="5"/>
      <c r="F19" s="5"/>
      <c r="G19" s="13">
        <f>G20</f>
        <v>350.4</v>
      </c>
    </row>
    <row r="20" spans="1:8" ht="46.5" customHeight="1">
      <c r="A20" s="7" t="s">
        <v>70</v>
      </c>
      <c r="B20" s="2">
        <v>892</v>
      </c>
      <c r="C20" s="8" t="s">
        <v>8</v>
      </c>
      <c r="D20" s="8" t="s">
        <v>26</v>
      </c>
      <c r="E20" s="9"/>
      <c r="F20" s="9"/>
      <c r="G20" s="6">
        <f>SUM(G23)</f>
        <v>350.4</v>
      </c>
    </row>
    <row r="21" spans="1:8" ht="12.75" customHeight="1">
      <c r="A21" s="7" t="s">
        <v>89</v>
      </c>
      <c r="B21" s="2">
        <v>892</v>
      </c>
      <c r="C21" s="8" t="s">
        <v>8</v>
      </c>
      <c r="D21" s="8" t="s">
        <v>26</v>
      </c>
      <c r="E21" s="8" t="s">
        <v>93</v>
      </c>
      <c r="F21" s="9"/>
      <c r="G21" s="6">
        <f>SUM(G23)</f>
        <v>350.4</v>
      </c>
    </row>
    <row r="22" spans="1:8">
      <c r="A22" s="1" t="s">
        <v>27</v>
      </c>
      <c r="B22" s="2">
        <v>892</v>
      </c>
      <c r="C22" s="8" t="s">
        <v>8</v>
      </c>
      <c r="D22" s="8" t="s">
        <v>26</v>
      </c>
      <c r="E22" s="8" t="s">
        <v>92</v>
      </c>
      <c r="F22" s="9"/>
      <c r="G22" s="6">
        <f>SUM(G23)</f>
        <v>350.4</v>
      </c>
    </row>
    <row r="23" spans="1:8" ht="92.25" customHeight="1">
      <c r="A23" s="7" t="s">
        <v>78</v>
      </c>
      <c r="B23" s="2">
        <v>892</v>
      </c>
      <c r="C23" s="8" t="s">
        <v>8</v>
      </c>
      <c r="D23" s="8" t="s">
        <v>26</v>
      </c>
      <c r="E23" s="8" t="s">
        <v>92</v>
      </c>
      <c r="F23" s="8" t="s">
        <v>79</v>
      </c>
      <c r="G23" s="6">
        <v>350.4</v>
      </c>
    </row>
    <row r="24" spans="1:8" s="11" customFormat="1" ht="27" customHeight="1">
      <c r="A24" s="10" t="s">
        <v>121</v>
      </c>
      <c r="B24" s="14">
        <v>893</v>
      </c>
      <c r="C24" s="12"/>
      <c r="D24" s="12"/>
      <c r="E24" s="12"/>
      <c r="F24" s="12"/>
      <c r="G24" s="13">
        <f>SUM(G25+G47+G70+G78+G87+G65)</f>
        <v>1875.2999999999997</v>
      </c>
    </row>
    <row r="25" spans="1:8" s="11" customFormat="1" ht="14.25" customHeight="1">
      <c r="A25" s="11" t="s">
        <v>7</v>
      </c>
      <c r="B25" s="14">
        <v>893</v>
      </c>
      <c r="C25" s="15" t="s">
        <v>8</v>
      </c>
      <c r="D25" s="12"/>
      <c r="E25" s="12"/>
      <c r="F25" s="12"/>
      <c r="G25" s="13">
        <f>SUM(G28+G36+G35)</f>
        <v>783.19999999999993</v>
      </c>
    </row>
    <row r="26" spans="1:8" ht="54" customHeight="1">
      <c r="A26" s="7" t="s">
        <v>53</v>
      </c>
      <c r="B26" s="2">
        <v>893</v>
      </c>
      <c r="C26" s="8" t="s">
        <v>8</v>
      </c>
      <c r="D26" s="8" t="s">
        <v>10</v>
      </c>
      <c r="G26" s="6">
        <f>SUM(G28)</f>
        <v>505.09999999999997</v>
      </c>
    </row>
    <row r="27" spans="1:8" ht="41.25" customHeight="1">
      <c r="A27" s="7" t="s">
        <v>89</v>
      </c>
      <c r="B27" s="2">
        <v>893</v>
      </c>
      <c r="C27" s="8" t="s">
        <v>8</v>
      </c>
      <c r="D27" s="8" t="s">
        <v>10</v>
      </c>
      <c r="E27" s="8" t="s">
        <v>93</v>
      </c>
      <c r="G27" s="6">
        <f>G28+G32+G36</f>
        <v>783.19999999999993</v>
      </c>
    </row>
    <row r="28" spans="1:8">
      <c r="A28" s="1" t="s">
        <v>13</v>
      </c>
      <c r="B28" s="2">
        <v>893</v>
      </c>
      <c r="C28" s="8" t="s">
        <v>8</v>
      </c>
      <c r="D28" s="8" t="s">
        <v>10</v>
      </c>
      <c r="E28" s="8" t="s">
        <v>94</v>
      </c>
      <c r="F28" s="9"/>
      <c r="G28" s="6">
        <f>SUM(G29+G30+G31)</f>
        <v>505.09999999999997</v>
      </c>
    </row>
    <row r="29" spans="1:8" ht="66.75" customHeight="1">
      <c r="A29" s="7" t="s">
        <v>78</v>
      </c>
      <c r="B29" s="2">
        <v>893</v>
      </c>
      <c r="C29" s="8" t="s">
        <v>8</v>
      </c>
      <c r="D29" s="8" t="s">
        <v>10</v>
      </c>
      <c r="E29" s="8" t="s">
        <v>94</v>
      </c>
      <c r="F29" s="2">
        <v>100</v>
      </c>
      <c r="G29" s="6">
        <v>114.2</v>
      </c>
      <c r="H29" s="2"/>
    </row>
    <row r="30" spans="1:8" ht="27">
      <c r="A30" s="7" t="s">
        <v>80</v>
      </c>
      <c r="B30" s="2">
        <v>893</v>
      </c>
      <c r="C30" s="8" t="s">
        <v>8</v>
      </c>
      <c r="D30" s="8" t="s">
        <v>10</v>
      </c>
      <c r="E30" s="8" t="s">
        <v>94</v>
      </c>
      <c r="F30" s="2">
        <v>200</v>
      </c>
      <c r="G30" s="6">
        <v>386</v>
      </c>
      <c r="H30" s="2"/>
    </row>
    <row r="31" spans="1:8">
      <c r="A31" s="7" t="s">
        <v>83</v>
      </c>
      <c r="B31" s="2">
        <v>893</v>
      </c>
      <c r="C31" s="8" t="s">
        <v>8</v>
      </c>
      <c r="D31" s="8" t="s">
        <v>10</v>
      </c>
      <c r="E31" s="8" t="s">
        <v>94</v>
      </c>
      <c r="F31" s="2">
        <v>800</v>
      </c>
      <c r="G31" s="6">
        <v>4.9000000000000004</v>
      </c>
      <c r="H31" s="2"/>
    </row>
    <row r="32" spans="1:8">
      <c r="A32" s="7" t="s">
        <v>87</v>
      </c>
      <c r="B32" s="2">
        <v>893</v>
      </c>
      <c r="C32" s="8" t="s">
        <v>8</v>
      </c>
      <c r="D32" s="8" t="s">
        <v>44</v>
      </c>
      <c r="E32" s="8"/>
      <c r="F32" s="8"/>
      <c r="G32" s="6">
        <f>G35</f>
        <v>40</v>
      </c>
      <c r="H32" s="2"/>
    </row>
    <row r="33" spans="1:8">
      <c r="A33" s="7" t="s">
        <v>89</v>
      </c>
      <c r="B33" s="2">
        <v>893</v>
      </c>
      <c r="C33" s="8" t="s">
        <v>8</v>
      </c>
      <c r="D33" s="8" t="s">
        <v>44</v>
      </c>
      <c r="E33" s="8" t="s">
        <v>93</v>
      </c>
      <c r="F33" s="8"/>
      <c r="G33" s="6">
        <f>G35</f>
        <v>40</v>
      </c>
      <c r="H33" s="2"/>
    </row>
    <row r="34" spans="1:8">
      <c r="A34" s="7" t="s">
        <v>88</v>
      </c>
      <c r="B34" s="2">
        <v>893</v>
      </c>
      <c r="C34" s="8" t="s">
        <v>8</v>
      </c>
      <c r="D34" s="8" t="s">
        <v>44</v>
      </c>
      <c r="E34" s="8" t="s">
        <v>107</v>
      </c>
      <c r="F34" s="8"/>
      <c r="G34" s="6">
        <f>G35</f>
        <v>40</v>
      </c>
      <c r="H34" s="2"/>
    </row>
    <row r="35" spans="1:8">
      <c r="A35" s="7" t="s">
        <v>83</v>
      </c>
      <c r="B35" s="2">
        <v>893</v>
      </c>
      <c r="C35" s="8" t="s">
        <v>8</v>
      </c>
      <c r="D35" s="8" t="s">
        <v>44</v>
      </c>
      <c r="E35" s="8" t="s">
        <v>107</v>
      </c>
      <c r="F35" s="8" t="s">
        <v>84</v>
      </c>
      <c r="G35" s="6">
        <v>40</v>
      </c>
      <c r="H35" s="2"/>
    </row>
    <row r="36" spans="1:8">
      <c r="A36" s="1" t="s">
        <v>54</v>
      </c>
      <c r="B36" s="2">
        <v>893</v>
      </c>
      <c r="C36" s="8" t="s">
        <v>8</v>
      </c>
      <c r="D36" s="8" t="s">
        <v>55</v>
      </c>
      <c r="E36" s="8"/>
      <c r="G36" s="6">
        <f>SUM(G39+G44+G40+G42)</f>
        <v>238.1</v>
      </c>
      <c r="H36" s="2"/>
    </row>
    <row r="37" spans="1:8">
      <c r="A37" s="7" t="s">
        <v>89</v>
      </c>
      <c r="B37" s="2">
        <v>893</v>
      </c>
      <c r="C37" s="8" t="s">
        <v>8</v>
      </c>
      <c r="D37" s="8" t="s">
        <v>55</v>
      </c>
      <c r="E37" s="8" t="s">
        <v>93</v>
      </c>
      <c r="G37" s="2">
        <f>SUM(G39)</f>
        <v>1</v>
      </c>
      <c r="H37" s="2"/>
    </row>
    <row r="38" spans="1:8" ht="27">
      <c r="A38" s="7" t="s">
        <v>57</v>
      </c>
      <c r="B38" s="2">
        <v>893</v>
      </c>
      <c r="C38" s="8" t="s">
        <v>8</v>
      </c>
      <c r="D38" s="8" t="s">
        <v>55</v>
      </c>
      <c r="E38" s="8" t="s">
        <v>95</v>
      </c>
      <c r="F38" s="9"/>
      <c r="G38" s="2">
        <f>SUM(G39)</f>
        <v>1</v>
      </c>
      <c r="H38" s="2"/>
    </row>
    <row r="39" spans="1:8" ht="27">
      <c r="A39" s="7" t="s">
        <v>80</v>
      </c>
      <c r="B39" s="2">
        <v>893</v>
      </c>
      <c r="C39" s="8" t="s">
        <v>8</v>
      </c>
      <c r="D39" s="8" t="s">
        <v>55</v>
      </c>
      <c r="E39" s="8" t="s">
        <v>95</v>
      </c>
      <c r="F39" s="8" t="s">
        <v>81</v>
      </c>
      <c r="G39" s="2">
        <v>1</v>
      </c>
      <c r="H39" s="2"/>
    </row>
    <row r="40" spans="1:8">
      <c r="A40" s="7" t="s">
        <v>96</v>
      </c>
      <c r="B40" s="2">
        <v>893</v>
      </c>
      <c r="C40" s="8" t="s">
        <v>8</v>
      </c>
      <c r="D40" s="8" t="s">
        <v>55</v>
      </c>
      <c r="E40" s="8" t="s">
        <v>128</v>
      </c>
      <c r="F40" s="2"/>
      <c r="G40" s="6">
        <f>SUM(G41)</f>
        <v>7</v>
      </c>
    </row>
    <row r="41" spans="1:8" ht="27">
      <c r="A41" s="7" t="s">
        <v>80</v>
      </c>
      <c r="B41" s="2">
        <v>893</v>
      </c>
      <c r="C41" s="8" t="s">
        <v>8</v>
      </c>
      <c r="D41" s="8" t="s">
        <v>55</v>
      </c>
      <c r="E41" s="8" t="s">
        <v>128</v>
      </c>
      <c r="F41" s="2">
        <v>200</v>
      </c>
      <c r="G41" s="6">
        <v>7</v>
      </c>
    </row>
    <row r="42" spans="1:8" ht="34.5" customHeight="1">
      <c r="A42" s="7" t="s">
        <v>82</v>
      </c>
      <c r="B42" s="2">
        <v>893</v>
      </c>
      <c r="C42" s="8" t="s">
        <v>8</v>
      </c>
      <c r="D42" s="8" t="s">
        <v>55</v>
      </c>
      <c r="E42" s="8" t="s">
        <v>98</v>
      </c>
      <c r="G42" s="2">
        <f>G43</f>
        <v>7.5</v>
      </c>
    </row>
    <row r="43" spans="1:8" ht="34.5" customHeight="1">
      <c r="A43" s="7" t="s">
        <v>83</v>
      </c>
      <c r="B43" s="2">
        <v>893</v>
      </c>
      <c r="C43" s="8" t="s">
        <v>8</v>
      </c>
      <c r="D43" s="8" t="s">
        <v>55</v>
      </c>
      <c r="E43" s="8" t="s">
        <v>98</v>
      </c>
      <c r="F43" s="2">
        <v>800</v>
      </c>
      <c r="G43" s="2">
        <v>7.5</v>
      </c>
    </row>
    <row r="44" spans="1:8" ht="35.25" customHeight="1">
      <c r="A44" s="7" t="s">
        <v>56</v>
      </c>
      <c r="B44" s="2">
        <v>893</v>
      </c>
      <c r="C44" s="8" t="s">
        <v>8</v>
      </c>
      <c r="D44" s="8" t="s">
        <v>55</v>
      </c>
      <c r="E44" s="8" t="s">
        <v>110</v>
      </c>
      <c r="F44" s="9"/>
      <c r="G44" s="2">
        <f>SUM(G45:G46)</f>
        <v>222.6</v>
      </c>
    </row>
    <row r="45" spans="1:8" ht="96.75" customHeight="1">
      <c r="A45" s="7" t="s">
        <v>78</v>
      </c>
      <c r="B45" s="2">
        <v>893</v>
      </c>
      <c r="C45" s="8" t="s">
        <v>8</v>
      </c>
      <c r="D45" s="8" t="s">
        <v>55</v>
      </c>
      <c r="E45" s="8" t="s">
        <v>110</v>
      </c>
      <c r="F45" s="2">
        <v>100</v>
      </c>
      <c r="G45" s="2">
        <v>211.5</v>
      </c>
    </row>
    <row r="46" spans="1:8" ht="25.5" customHeight="1">
      <c r="A46" s="7" t="s">
        <v>80</v>
      </c>
      <c r="B46" s="2">
        <v>893</v>
      </c>
      <c r="C46" s="8" t="s">
        <v>8</v>
      </c>
      <c r="D46" s="8" t="s">
        <v>55</v>
      </c>
      <c r="E46" s="8" t="s">
        <v>110</v>
      </c>
      <c r="F46" s="2">
        <v>200</v>
      </c>
      <c r="G46" s="2">
        <v>11.1</v>
      </c>
    </row>
    <row r="47" spans="1:8" s="11" customFormat="1" ht="15">
      <c r="A47" s="11" t="s">
        <v>0</v>
      </c>
      <c r="B47" s="14">
        <v>893</v>
      </c>
      <c r="C47" s="12" t="s">
        <v>26</v>
      </c>
      <c r="D47" s="12"/>
      <c r="E47" s="12"/>
      <c r="F47" s="12"/>
      <c r="G47" s="14">
        <f>SUM(G48)</f>
        <v>75.100000000000009</v>
      </c>
    </row>
    <row r="48" spans="1:8">
      <c r="A48" s="1" t="s">
        <v>50</v>
      </c>
      <c r="B48" s="2">
        <v>893</v>
      </c>
      <c r="C48" s="8" t="s">
        <v>26</v>
      </c>
      <c r="D48" s="8" t="s">
        <v>28</v>
      </c>
      <c r="E48" s="8"/>
      <c r="G48" s="2">
        <f>SUM(G49)</f>
        <v>75.100000000000009</v>
      </c>
    </row>
    <row r="49" spans="1:7">
      <c r="A49" s="7" t="s">
        <v>89</v>
      </c>
      <c r="B49" s="2">
        <v>893</v>
      </c>
      <c r="C49" s="8" t="s">
        <v>26</v>
      </c>
      <c r="D49" s="8" t="s">
        <v>28</v>
      </c>
      <c r="E49" s="8" t="s">
        <v>93</v>
      </c>
      <c r="G49" s="2">
        <f>SUM(G50)</f>
        <v>75.100000000000009</v>
      </c>
    </row>
    <row r="50" spans="1:7" ht="40.5">
      <c r="A50" s="7" t="s">
        <v>58</v>
      </c>
      <c r="B50" s="2">
        <v>893</v>
      </c>
      <c r="C50" s="8" t="s">
        <v>26</v>
      </c>
      <c r="D50" s="8" t="s">
        <v>28</v>
      </c>
      <c r="E50" s="8" t="s">
        <v>99</v>
      </c>
      <c r="G50" s="2">
        <f>SUM(G51:G52)</f>
        <v>75.100000000000009</v>
      </c>
    </row>
    <row r="51" spans="1:7" ht="94.5">
      <c r="A51" s="7" t="s">
        <v>78</v>
      </c>
      <c r="B51" s="2">
        <v>893</v>
      </c>
      <c r="C51" s="8" t="s">
        <v>26</v>
      </c>
      <c r="D51" s="8" t="s">
        <v>28</v>
      </c>
      <c r="E51" s="8" t="s">
        <v>99</v>
      </c>
      <c r="F51" s="2">
        <v>100</v>
      </c>
      <c r="G51" s="2">
        <v>68.900000000000006</v>
      </c>
    </row>
    <row r="52" spans="1:7" ht="27">
      <c r="A52" s="7" t="s">
        <v>80</v>
      </c>
      <c r="B52" s="2">
        <v>893</v>
      </c>
      <c r="C52" s="8" t="s">
        <v>26</v>
      </c>
      <c r="D52" s="8" t="s">
        <v>28</v>
      </c>
      <c r="E52" s="8" t="s">
        <v>99</v>
      </c>
      <c r="F52" s="2">
        <v>200</v>
      </c>
      <c r="G52" s="2">
        <v>6.2</v>
      </c>
    </row>
    <row r="53" spans="1:7" s="11" customFormat="1" ht="30.75" hidden="1" customHeight="1">
      <c r="A53" s="10" t="s">
        <v>60</v>
      </c>
      <c r="B53" s="2">
        <v>893</v>
      </c>
      <c r="C53" s="12" t="s">
        <v>28</v>
      </c>
      <c r="D53" s="12"/>
      <c r="E53" s="12"/>
      <c r="G53" s="14">
        <f>SUM(G57)</f>
        <v>0</v>
      </c>
    </row>
    <row r="54" spans="1:7" ht="17.25" hidden="1" customHeight="1">
      <c r="A54" s="7" t="s">
        <v>61</v>
      </c>
      <c r="B54" s="2">
        <v>893</v>
      </c>
      <c r="C54" s="8" t="s">
        <v>28</v>
      </c>
      <c r="D54" s="8" t="s">
        <v>17</v>
      </c>
      <c r="E54" s="8"/>
      <c r="G54" s="2">
        <f>SUM(G57)</f>
        <v>0</v>
      </c>
    </row>
    <row r="55" spans="1:7" ht="26.25" hidden="1" customHeight="1">
      <c r="A55" s="7" t="s">
        <v>62</v>
      </c>
      <c r="B55" s="2">
        <v>893</v>
      </c>
      <c r="C55" s="8" t="s">
        <v>28</v>
      </c>
      <c r="D55" s="8" t="s">
        <v>17</v>
      </c>
      <c r="E55" s="8" t="s">
        <v>63</v>
      </c>
      <c r="G55" s="2">
        <f>SUM(G57)</f>
        <v>0</v>
      </c>
    </row>
    <row r="56" spans="1:7" ht="61.5" hidden="1" customHeight="1">
      <c r="A56" s="7" t="s">
        <v>66</v>
      </c>
      <c r="B56" s="2">
        <v>893</v>
      </c>
      <c r="C56" s="8" t="s">
        <v>28</v>
      </c>
      <c r="D56" s="8" t="s">
        <v>17</v>
      </c>
      <c r="E56" s="8" t="s">
        <v>65</v>
      </c>
      <c r="G56" s="2">
        <f>SUM(G57)</f>
        <v>0</v>
      </c>
    </row>
    <row r="57" spans="1:7" ht="54.75" hidden="1" customHeight="1">
      <c r="A57" s="7" t="s">
        <v>64</v>
      </c>
      <c r="B57" s="2">
        <v>893</v>
      </c>
      <c r="C57" s="8" t="s">
        <v>28</v>
      </c>
      <c r="D57" s="8" t="s">
        <v>17</v>
      </c>
      <c r="E57" s="8" t="s">
        <v>65</v>
      </c>
      <c r="F57" s="8" t="s">
        <v>67</v>
      </c>
      <c r="G57" s="2"/>
    </row>
    <row r="58" spans="1:7" ht="30" hidden="1">
      <c r="A58" s="10" t="s">
        <v>60</v>
      </c>
      <c r="B58" s="2">
        <v>893</v>
      </c>
      <c r="C58" s="8" t="s">
        <v>28</v>
      </c>
      <c r="D58" s="8"/>
      <c r="E58" s="8"/>
      <c r="F58" s="8"/>
      <c r="G58" s="6">
        <f>SUM(G62:G64)</f>
        <v>1062.2</v>
      </c>
    </row>
    <row r="59" spans="1:7" hidden="1">
      <c r="A59" s="7" t="s">
        <v>85</v>
      </c>
      <c r="B59" s="2">
        <v>893</v>
      </c>
      <c r="C59" s="8" t="s">
        <v>28</v>
      </c>
      <c r="D59" s="8" t="s">
        <v>17</v>
      </c>
      <c r="E59" s="8"/>
      <c r="F59" s="8"/>
      <c r="G59" s="6">
        <f>SUM(G61)</f>
        <v>1062.2</v>
      </c>
    </row>
    <row r="60" spans="1:7" hidden="1">
      <c r="A60" s="7" t="s">
        <v>89</v>
      </c>
      <c r="B60" s="2">
        <v>893</v>
      </c>
      <c r="C60" s="8" t="s">
        <v>28</v>
      </c>
      <c r="D60" s="8" t="s">
        <v>17</v>
      </c>
      <c r="E60" s="8" t="s">
        <v>93</v>
      </c>
      <c r="F60" s="8"/>
      <c r="G60" s="6">
        <f>SUM(G61)</f>
        <v>1062.2</v>
      </c>
    </row>
    <row r="61" spans="1:7" hidden="1">
      <c r="A61" s="38" t="s">
        <v>100</v>
      </c>
      <c r="B61" s="2">
        <v>893</v>
      </c>
      <c r="C61" s="8" t="s">
        <v>28</v>
      </c>
      <c r="D61" s="8" t="s">
        <v>17</v>
      </c>
      <c r="E61" s="8" t="s">
        <v>106</v>
      </c>
      <c r="F61" s="8"/>
      <c r="G61" s="6">
        <f>SUM(G62:G64)</f>
        <v>1062.2</v>
      </c>
    </row>
    <row r="62" spans="1:7" ht="94.5" hidden="1">
      <c r="A62" s="7" t="s">
        <v>78</v>
      </c>
      <c r="B62" s="2">
        <v>893</v>
      </c>
      <c r="C62" s="8" t="s">
        <v>28</v>
      </c>
      <c r="D62" s="8" t="s">
        <v>17</v>
      </c>
      <c r="E62" s="8" t="s">
        <v>106</v>
      </c>
      <c r="F62" s="8" t="s">
        <v>79</v>
      </c>
      <c r="G62" s="6">
        <v>843.2</v>
      </c>
    </row>
    <row r="63" spans="1:7" ht="27" hidden="1">
      <c r="A63" s="7" t="s">
        <v>80</v>
      </c>
      <c r="B63" s="2">
        <v>893</v>
      </c>
      <c r="C63" s="8" t="s">
        <v>28</v>
      </c>
      <c r="D63" s="8" t="s">
        <v>17</v>
      </c>
      <c r="E63" s="8" t="s">
        <v>106</v>
      </c>
      <c r="F63" s="8" t="s">
        <v>81</v>
      </c>
      <c r="G63" s="6">
        <v>210</v>
      </c>
    </row>
    <row r="64" spans="1:7" hidden="1">
      <c r="A64" s="7" t="s">
        <v>83</v>
      </c>
      <c r="B64" s="2">
        <v>893</v>
      </c>
      <c r="C64" s="8" t="s">
        <v>28</v>
      </c>
      <c r="D64" s="8" t="s">
        <v>17</v>
      </c>
      <c r="E64" s="8" t="s">
        <v>106</v>
      </c>
      <c r="F64" s="8" t="s">
        <v>84</v>
      </c>
      <c r="G64" s="6">
        <v>9</v>
      </c>
    </row>
    <row r="65" spans="1:7" ht="15">
      <c r="A65" s="10" t="s">
        <v>111</v>
      </c>
      <c r="B65" s="14">
        <v>893</v>
      </c>
      <c r="C65" s="12" t="s">
        <v>10</v>
      </c>
      <c r="D65" s="12"/>
      <c r="E65" s="12"/>
      <c r="F65" s="12"/>
      <c r="G65" s="13">
        <f>G69</f>
        <v>88.6</v>
      </c>
    </row>
    <row r="66" spans="1:7">
      <c r="A66" s="7" t="s">
        <v>112</v>
      </c>
      <c r="B66" s="2">
        <v>893</v>
      </c>
      <c r="C66" s="8" t="s">
        <v>10</v>
      </c>
      <c r="D66" s="8" t="s">
        <v>113</v>
      </c>
      <c r="E66" s="8"/>
      <c r="F66" s="8"/>
      <c r="G66" s="6">
        <f>G69</f>
        <v>88.6</v>
      </c>
    </row>
    <row r="67" spans="1:7">
      <c r="A67" s="7" t="s">
        <v>122</v>
      </c>
      <c r="B67" s="2">
        <v>893</v>
      </c>
      <c r="C67" s="8" t="s">
        <v>10</v>
      </c>
      <c r="D67" s="8" t="s">
        <v>113</v>
      </c>
      <c r="E67" s="8" t="s">
        <v>124</v>
      </c>
      <c r="F67" s="8"/>
      <c r="G67" s="6">
        <f>G69</f>
        <v>88.6</v>
      </c>
    </row>
    <row r="68" spans="1:7" ht="54">
      <c r="A68" s="7" t="s">
        <v>123</v>
      </c>
      <c r="B68" s="2">
        <v>893</v>
      </c>
      <c r="C68" s="8" t="s">
        <v>10</v>
      </c>
      <c r="D68" s="8" t="s">
        <v>113</v>
      </c>
      <c r="E68" s="8" t="s">
        <v>125</v>
      </c>
      <c r="F68" s="8"/>
      <c r="G68" s="6">
        <f>G69</f>
        <v>88.6</v>
      </c>
    </row>
    <row r="69" spans="1:7" ht="27">
      <c r="A69" s="7" t="s">
        <v>80</v>
      </c>
      <c r="B69" s="2">
        <v>893</v>
      </c>
      <c r="C69" s="8" t="s">
        <v>10</v>
      </c>
      <c r="D69" s="8" t="s">
        <v>113</v>
      </c>
      <c r="E69" s="8" t="s">
        <v>125</v>
      </c>
      <c r="F69" s="8" t="s">
        <v>81</v>
      </c>
      <c r="G69" s="6">
        <v>88.6</v>
      </c>
    </row>
    <row r="70" spans="1:7" s="11" customFormat="1" ht="15">
      <c r="A70" s="11" t="s">
        <v>51</v>
      </c>
      <c r="B70" s="14">
        <v>893</v>
      </c>
      <c r="C70" s="12" t="s">
        <v>20</v>
      </c>
      <c r="D70" s="12"/>
      <c r="E70" s="12"/>
      <c r="F70" s="12"/>
      <c r="G70" s="13">
        <f>G71</f>
        <v>266.3</v>
      </c>
    </row>
    <row r="71" spans="1:7" s="42" customFormat="1" ht="15">
      <c r="A71" s="42" t="s">
        <v>133</v>
      </c>
      <c r="B71" s="36" t="s">
        <v>130</v>
      </c>
      <c r="C71" s="36" t="s">
        <v>20</v>
      </c>
      <c r="D71" s="39" t="s">
        <v>26</v>
      </c>
      <c r="E71" s="39"/>
      <c r="F71" s="34"/>
      <c r="G71" s="33">
        <f>G72</f>
        <v>266.3</v>
      </c>
    </row>
    <row r="72" spans="1:7">
      <c r="A72" s="1" t="s">
        <v>1</v>
      </c>
      <c r="B72" s="2">
        <v>893</v>
      </c>
      <c r="C72" s="8" t="s">
        <v>20</v>
      </c>
      <c r="D72" s="8" t="s">
        <v>28</v>
      </c>
      <c r="E72" s="8"/>
      <c r="F72" s="8"/>
      <c r="G72" s="6">
        <f>SUM(G73)</f>
        <v>266.3</v>
      </c>
    </row>
    <row r="73" spans="1:7">
      <c r="A73" s="7" t="s">
        <v>122</v>
      </c>
      <c r="B73" s="2">
        <v>893</v>
      </c>
      <c r="C73" s="8" t="s">
        <v>20</v>
      </c>
      <c r="D73" s="8" t="s">
        <v>28</v>
      </c>
      <c r="E73" s="8" t="s">
        <v>124</v>
      </c>
      <c r="F73" s="8"/>
      <c r="G73" s="6">
        <f>G74+G76</f>
        <v>266.3</v>
      </c>
    </row>
    <row r="74" spans="1:7" ht="16.5" customHeight="1">
      <c r="A74" s="7" t="s">
        <v>2</v>
      </c>
      <c r="B74" s="2">
        <v>893</v>
      </c>
      <c r="C74" s="8" t="s">
        <v>52</v>
      </c>
      <c r="D74" s="8" t="s">
        <v>28</v>
      </c>
      <c r="E74" s="8" t="s">
        <v>126</v>
      </c>
      <c r="F74" s="8"/>
      <c r="G74" s="6">
        <f>SUM(G75)</f>
        <v>260.8</v>
      </c>
    </row>
    <row r="75" spans="1:7" ht="27.75" customHeight="1">
      <c r="A75" s="7" t="s">
        <v>80</v>
      </c>
      <c r="B75" s="2">
        <v>893</v>
      </c>
      <c r="C75" s="8" t="s">
        <v>20</v>
      </c>
      <c r="D75" s="8" t="s">
        <v>28</v>
      </c>
      <c r="E75" s="8" t="s">
        <v>126</v>
      </c>
      <c r="F75" s="8" t="s">
        <v>81</v>
      </c>
      <c r="G75" s="6">
        <v>260.8</v>
      </c>
    </row>
    <row r="76" spans="1:7" ht="35.25" customHeight="1">
      <c r="A76" s="37" t="s">
        <v>90</v>
      </c>
      <c r="B76" s="2">
        <v>893</v>
      </c>
      <c r="C76" s="39" t="s">
        <v>20</v>
      </c>
      <c r="D76" s="39" t="s">
        <v>28</v>
      </c>
      <c r="E76" s="8" t="s">
        <v>127</v>
      </c>
      <c r="F76" s="39"/>
      <c r="G76" s="33">
        <f>G77</f>
        <v>5.5</v>
      </c>
    </row>
    <row r="77" spans="1:7" ht="35.25" customHeight="1">
      <c r="A77" s="38" t="s">
        <v>80</v>
      </c>
      <c r="B77" s="2">
        <v>893</v>
      </c>
      <c r="C77" s="39" t="s">
        <v>20</v>
      </c>
      <c r="D77" s="39" t="s">
        <v>28</v>
      </c>
      <c r="E77" s="8" t="s">
        <v>127</v>
      </c>
      <c r="F77" s="39" t="s">
        <v>81</v>
      </c>
      <c r="G77" s="33">
        <v>5.5</v>
      </c>
    </row>
    <row r="78" spans="1:7" s="11" customFormat="1" ht="15">
      <c r="A78" s="11" t="s">
        <v>68</v>
      </c>
      <c r="B78" s="14">
        <v>893</v>
      </c>
      <c r="C78" s="12" t="s">
        <v>38</v>
      </c>
      <c r="D78" s="12"/>
      <c r="E78" s="12"/>
      <c r="F78" s="12"/>
      <c r="G78" s="14">
        <f>SUM(G86+G80)</f>
        <v>654.1</v>
      </c>
    </row>
    <row r="79" spans="1:7">
      <c r="A79" s="1" t="s">
        <v>73</v>
      </c>
      <c r="B79" s="2">
        <v>893</v>
      </c>
      <c r="C79" s="8" t="s">
        <v>38</v>
      </c>
      <c r="D79" s="8" t="s">
        <v>8</v>
      </c>
      <c r="E79" s="8"/>
      <c r="F79" s="8"/>
      <c r="G79" s="2">
        <f>SUM(G86+G80)</f>
        <v>654.1</v>
      </c>
    </row>
    <row r="80" spans="1:7">
      <c r="A80" s="7" t="s">
        <v>116</v>
      </c>
      <c r="B80" s="2">
        <v>893</v>
      </c>
      <c r="C80" s="8" t="s">
        <v>38</v>
      </c>
      <c r="D80" s="8" t="s">
        <v>8</v>
      </c>
      <c r="E80" s="8" t="s">
        <v>118</v>
      </c>
      <c r="F80" s="8"/>
      <c r="G80" s="6">
        <f>SUM(G81)</f>
        <v>22.5</v>
      </c>
    </row>
    <row r="81" spans="1:7" ht="27">
      <c r="A81" s="7" t="s">
        <v>103</v>
      </c>
      <c r="B81" s="2">
        <v>893</v>
      </c>
      <c r="C81" s="8" t="s">
        <v>38</v>
      </c>
      <c r="D81" s="8" t="s">
        <v>8</v>
      </c>
      <c r="E81" s="8" t="s">
        <v>119</v>
      </c>
      <c r="F81" s="8"/>
      <c r="G81" s="6">
        <f>SUM(G82:G83)</f>
        <v>22.5</v>
      </c>
    </row>
    <row r="82" spans="1:7" ht="27">
      <c r="A82" s="7" t="s">
        <v>80</v>
      </c>
      <c r="B82" s="2">
        <v>893</v>
      </c>
      <c r="C82" s="8" t="s">
        <v>38</v>
      </c>
      <c r="D82" s="8" t="s">
        <v>8</v>
      </c>
      <c r="E82" s="8" t="s">
        <v>119</v>
      </c>
      <c r="F82" s="8" t="s">
        <v>81</v>
      </c>
      <c r="G82" s="6">
        <v>10</v>
      </c>
    </row>
    <row r="83" spans="1:7">
      <c r="A83" s="7" t="s">
        <v>83</v>
      </c>
      <c r="B83" s="2">
        <v>893</v>
      </c>
      <c r="C83" s="8" t="s">
        <v>38</v>
      </c>
      <c r="D83" s="8" t="s">
        <v>8</v>
      </c>
      <c r="E83" s="8" t="s">
        <v>119</v>
      </c>
      <c r="F83" s="8" t="s">
        <v>84</v>
      </c>
      <c r="G83" s="2">
        <v>12.5</v>
      </c>
    </row>
    <row r="84" spans="1:7" ht="27" customHeight="1">
      <c r="A84" s="7" t="s">
        <v>89</v>
      </c>
      <c r="B84" s="2">
        <v>893</v>
      </c>
      <c r="C84" s="8" t="s">
        <v>38</v>
      </c>
      <c r="D84" s="8" t="s">
        <v>8</v>
      </c>
      <c r="E84" s="8" t="s">
        <v>93</v>
      </c>
      <c r="F84" s="8"/>
      <c r="G84" s="2">
        <f>SUM(G86)</f>
        <v>631.6</v>
      </c>
    </row>
    <row r="85" spans="1:7" ht="86.25" customHeight="1">
      <c r="A85" s="7" t="s">
        <v>71</v>
      </c>
      <c r="B85" s="2">
        <v>893</v>
      </c>
      <c r="C85" s="8" t="s">
        <v>38</v>
      </c>
      <c r="D85" s="8" t="s">
        <v>8</v>
      </c>
      <c r="E85" s="8" t="s">
        <v>104</v>
      </c>
      <c r="F85" s="8"/>
      <c r="G85" s="2">
        <f>SUM(G86)</f>
        <v>631.6</v>
      </c>
    </row>
    <row r="86" spans="1:7">
      <c r="A86" s="1" t="s">
        <v>72</v>
      </c>
      <c r="B86" s="2">
        <v>893</v>
      </c>
      <c r="C86" s="8" t="s">
        <v>38</v>
      </c>
      <c r="D86" s="8" t="s">
        <v>8</v>
      </c>
      <c r="E86" s="8" t="s">
        <v>104</v>
      </c>
      <c r="F86" s="8" t="s">
        <v>18</v>
      </c>
      <c r="G86" s="2">
        <v>631.6</v>
      </c>
    </row>
    <row r="87" spans="1:7" s="11" customFormat="1" ht="15">
      <c r="A87" s="11" t="s">
        <v>43</v>
      </c>
      <c r="B87" s="14">
        <v>893</v>
      </c>
      <c r="C87" s="12" t="s">
        <v>44</v>
      </c>
      <c r="D87" s="12"/>
      <c r="E87" s="12"/>
      <c r="F87" s="12"/>
      <c r="G87" s="13">
        <f>SUM(G91)</f>
        <v>8</v>
      </c>
    </row>
    <row r="88" spans="1:7">
      <c r="A88" s="1" t="s">
        <v>59</v>
      </c>
      <c r="B88" s="2">
        <v>893</v>
      </c>
      <c r="C88" s="8" t="s">
        <v>44</v>
      </c>
      <c r="D88" s="8" t="s">
        <v>26</v>
      </c>
      <c r="E88" s="8"/>
      <c r="F88" s="8"/>
      <c r="G88" s="6">
        <f>SUM(G91)</f>
        <v>8</v>
      </c>
    </row>
    <row r="89" spans="1:7" ht="25.5" customHeight="1">
      <c r="A89" s="7" t="s">
        <v>117</v>
      </c>
      <c r="B89" s="2">
        <v>893</v>
      </c>
      <c r="C89" s="8" t="s">
        <v>44</v>
      </c>
      <c r="D89" s="8" t="s">
        <v>26</v>
      </c>
      <c r="E89" s="8" t="s">
        <v>114</v>
      </c>
      <c r="F89" s="8"/>
      <c r="G89" s="6">
        <f>SUM(G91)</f>
        <v>8</v>
      </c>
    </row>
    <row r="90" spans="1:7" ht="30.75" customHeight="1">
      <c r="A90" s="7" t="s">
        <v>105</v>
      </c>
      <c r="B90" s="2">
        <v>893</v>
      </c>
      <c r="C90" s="8" t="s">
        <v>44</v>
      </c>
      <c r="D90" s="8" t="s">
        <v>26</v>
      </c>
      <c r="E90" s="8" t="s">
        <v>115</v>
      </c>
      <c r="F90" s="8"/>
      <c r="G90" s="6">
        <f>SUM(G91)</f>
        <v>8</v>
      </c>
    </row>
    <row r="91" spans="1:7" ht="42.75" customHeight="1">
      <c r="A91" s="7" t="s">
        <v>80</v>
      </c>
      <c r="B91" s="2">
        <v>893</v>
      </c>
      <c r="C91" s="8" t="s">
        <v>44</v>
      </c>
      <c r="D91" s="8" t="s">
        <v>26</v>
      </c>
      <c r="E91" s="8" t="s">
        <v>115</v>
      </c>
      <c r="F91" s="8" t="s">
        <v>81</v>
      </c>
      <c r="G91" s="6">
        <v>8</v>
      </c>
    </row>
    <row r="92" spans="1:7" s="11" customFormat="1" ht="15">
      <c r="A92" s="30" t="s">
        <v>49</v>
      </c>
      <c r="B92" s="31"/>
      <c r="C92" s="31"/>
      <c r="D92" s="31"/>
      <c r="E92" s="31"/>
      <c r="F92" s="31"/>
      <c r="G92" s="32">
        <f>G24+G18</f>
        <v>2225.6999999999998</v>
      </c>
    </row>
    <row r="96" spans="1:7" ht="16.5">
      <c r="G96" s="20"/>
    </row>
  </sheetData>
  <mergeCells count="12">
    <mergeCell ref="D1:G1"/>
    <mergeCell ref="A10:G10"/>
    <mergeCell ref="A12:G12"/>
    <mergeCell ref="A11:G11"/>
    <mergeCell ref="F9:G9"/>
    <mergeCell ref="B2:D2"/>
    <mergeCell ref="E2:G2"/>
    <mergeCell ref="B3:G3"/>
    <mergeCell ref="B4:G4"/>
    <mergeCell ref="B5:G5"/>
    <mergeCell ref="B6:G6"/>
    <mergeCell ref="B7:G7"/>
  </mergeCells>
  <phoneticPr fontId="2" type="noConversion"/>
  <pageMargins left="0.78740157480314965" right="0.39370078740157483" top="0.59055118110236227" bottom="0.39370078740157483" header="0.51181102362204722" footer="0.51181102362204722"/>
  <pageSetup paperSize="9" scale="7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</vt:lpstr>
      <vt:lpstr>1</vt:lpstr>
    </vt:vector>
  </TitlesOfParts>
  <Company>ФБП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zain-secr-fo</dc:creator>
  <cp:lastModifiedBy>Ленар</cp:lastModifiedBy>
  <cp:lastPrinted>2016-11-07T09:44:31Z</cp:lastPrinted>
  <dcterms:created xsi:type="dcterms:W3CDTF">2007-10-24T04:15:56Z</dcterms:created>
  <dcterms:modified xsi:type="dcterms:W3CDTF">2017-02-28T13:09:38Z</dcterms:modified>
</cp:coreProperties>
</file>