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50" windowHeight="10365"/>
  </bookViews>
  <sheets>
    <sheet name="город" sheetId="2" r:id="rId1"/>
  </sheets>
  <calcPr calcId="152511"/>
</workbook>
</file>

<file path=xl/calcChain.xml><?xml version="1.0" encoding="utf-8"?>
<calcChain xmlns="http://schemas.openxmlformats.org/spreadsheetml/2006/main">
  <c r="E46" i="2"/>
  <c r="E37"/>
  <c r="E22"/>
  <c r="J46" l="1"/>
  <c r="I46"/>
  <c r="H46"/>
  <c r="G46"/>
  <c r="F46"/>
  <c r="J37"/>
  <c r="I37"/>
  <c r="H37"/>
  <c r="G37"/>
  <c r="F37"/>
  <c r="J24"/>
  <c r="I24"/>
  <c r="H24"/>
  <c r="G24"/>
  <c r="F24"/>
  <c r="E24"/>
  <c r="J22" l="1"/>
  <c r="I22"/>
  <c r="H22"/>
  <c r="G22"/>
  <c r="F22"/>
</calcChain>
</file>

<file path=xl/sharedStrings.xml><?xml version="1.0" encoding="utf-8"?>
<sst xmlns="http://schemas.openxmlformats.org/spreadsheetml/2006/main" count="278" uniqueCount="125">
  <si>
    <t>№ п/п</t>
  </si>
  <si>
    <t>Наименование показателя</t>
  </si>
  <si>
    <t>Единица измерения</t>
  </si>
  <si>
    <t>2014</t>
  </si>
  <si>
    <t>2015</t>
  </si>
  <si>
    <t>2016</t>
  </si>
  <si>
    <t>2017</t>
  </si>
  <si>
    <t>2018</t>
  </si>
  <si>
    <t>2019</t>
  </si>
  <si>
    <t>Отчет</t>
  </si>
  <si>
    <t>Оценка</t>
  </si>
  <si>
    <t>Прогноз</t>
  </si>
  <si>
    <t xml:space="preserve"> 2014; Отчет</t>
  </si>
  <si>
    <t xml:space="preserve"> 2015; Отчет</t>
  </si>
  <si>
    <t xml:space="preserve"> 2016; Оценка</t>
  </si>
  <si>
    <t xml:space="preserve"> 2017; Прогноз</t>
  </si>
  <si>
    <t xml:space="preserve"> 2018; Прогноз</t>
  </si>
  <si>
    <t xml:space="preserve"> 2019; Прогноз</t>
  </si>
  <si>
    <t/>
  </si>
  <si>
    <t>Основные показатели</t>
  </si>
  <si>
    <t>1.1</t>
  </si>
  <si>
    <t>Численность постоянного населения (среднегодовая)</t>
  </si>
  <si>
    <t>тыс. человек</t>
  </si>
  <si>
    <t>1.1.1</t>
  </si>
  <si>
    <t>темп роста к предыдущему году</t>
  </si>
  <si>
    <t>%</t>
  </si>
  <si>
    <t>1.2</t>
  </si>
  <si>
    <t>Валовой территориальный продукт - всего (в действующих ценах)</t>
  </si>
  <si>
    <t>млн. руб.</t>
  </si>
  <si>
    <t>1.2.1</t>
  </si>
  <si>
    <t>темп роста в сопоставимых ценах к предыдущему году</t>
  </si>
  <si>
    <t>1.2.2</t>
  </si>
  <si>
    <t>Индекс-дефлятор к предыдущему году</t>
  </si>
  <si>
    <t>Наименование значимых предприятий</t>
  </si>
  <si>
    <t>тыс. руб.</t>
  </si>
  <si>
    <t>1. ОАО "Заинский сахар"</t>
  </si>
  <si>
    <t>5. ООО "мефро уилз Руссиа Завод Заинск"</t>
  </si>
  <si>
    <t>6. ООО "ТатЭК"</t>
  </si>
  <si>
    <t>7. филиал ОАО "Генерирующая компания" Заинская ГРЭС</t>
  </si>
  <si>
    <t>8. филиал ООО "Завод "Техно" г.Заинск</t>
  </si>
  <si>
    <t>1.3</t>
  </si>
  <si>
    <t>Добавленная стоимость - всего (в действующих ценах)</t>
  </si>
  <si>
    <t>1.3.1.</t>
  </si>
  <si>
    <t>Темп роста к предыдущему году</t>
  </si>
  <si>
    <t>1.4.</t>
  </si>
  <si>
    <t>Доля малого и среднего бизнеса в валовом территориальном продукте</t>
  </si>
  <si>
    <t>1.5.</t>
  </si>
  <si>
    <t>Доля инновационных производств в общем объеме промышленного производства</t>
  </si>
  <si>
    <t>1.6.</t>
  </si>
  <si>
    <t>Отгружено товаров собственного производства, выполнено работ и услуг собственными силами по чистым видам экономической деятельности (в действующих ценах)</t>
  </si>
  <si>
    <t>1.6.1</t>
  </si>
  <si>
    <t>1.6.2</t>
  </si>
  <si>
    <t>индекс-дефлятор к предыдущему году</t>
  </si>
  <si>
    <t>1.7</t>
  </si>
  <si>
    <t>Оборот малых (включая микропредприятия) и средних предприятий (в действующих ценах)</t>
  </si>
  <si>
    <t>1.7.1</t>
  </si>
  <si>
    <t>1.9</t>
  </si>
  <si>
    <t>Объем инвестиций в основной капитал за счет всех источников финансирования (в действующих ценах)</t>
  </si>
  <si>
    <t>1.9.1</t>
  </si>
  <si>
    <t>1.9.2</t>
  </si>
  <si>
    <t>1.10</t>
  </si>
  <si>
    <t>Оборот розничной торговли (во всех каналах реализации) (в действующих ценах)</t>
  </si>
  <si>
    <t>1.10.1</t>
  </si>
  <si>
    <t>1.10.2</t>
  </si>
  <si>
    <t>1.11</t>
  </si>
  <si>
    <t>Объем платных услуг населению (в действующих ценах)</t>
  </si>
  <si>
    <t>1.11.1</t>
  </si>
  <si>
    <t>1.12</t>
  </si>
  <si>
    <t>Численность занятых в экономике (среднегодовая)-всего</t>
  </si>
  <si>
    <t>тыс. чел.</t>
  </si>
  <si>
    <t>1.13</t>
  </si>
  <si>
    <t>Фонд заработной платы - всего</t>
  </si>
  <si>
    <t>1.13.1</t>
  </si>
  <si>
    <t>к предыдущему году</t>
  </si>
  <si>
    <t>из него</t>
  </si>
  <si>
    <t>1.13.2</t>
  </si>
  <si>
    <t>по крупным и средним предприятиям (включая бюджетников)</t>
  </si>
  <si>
    <t>1.13.3</t>
  </si>
  <si>
    <t>по бюджетным организациям</t>
  </si>
  <si>
    <t>1.13.4</t>
  </si>
  <si>
    <t>по крупным и средним предприятиям за исключением работников бюджетных организаций</t>
  </si>
  <si>
    <t>тыс.руб.</t>
  </si>
  <si>
    <t>1.13.5</t>
  </si>
  <si>
    <t>по малым предприятиям (включая микропредприятия)</t>
  </si>
  <si>
    <t>1.14</t>
  </si>
  <si>
    <t>Среднесписочная численность работников предприятий и организаций</t>
  </si>
  <si>
    <t>человек</t>
  </si>
  <si>
    <t>1.14.1</t>
  </si>
  <si>
    <t>в % к предыдущему году</t>
  </si>
  <si>
    <t>из нее:</t>
  </si>
  <si>
    <t>1.14.2</t>
  </si>
  <si>
    <t>работников крупных и средних предприятий (включая бюджетников)</t>
  </si>
  <si>
    <t>1.14.3</t>
  </si>
  <si>
    <t>работников бюджетных организаций</t>
  </si>
  <si>
    <t>1.14.4</t>
  </si>
  <si>
    <t>работников крупных и средних предприятий за исключением работников бюджетных организаций</t>
  </si>
  <si>
    <t>1.14.5</t>
  </si>
  <si>
    <t>работников малых предприятий (включая микропредприятия)</t>
  </si>
  <si>
    <t>1.15</t>
  </si>
  <si>
    <t>Среднемесячная заработная плата на одного работника - всего</t>
  </si>
  <si>
    <t>рублей</t>
  </si>
  <si>
    <t>1.15.1</t>
  </si>
  <si>
    <t>в том числе:</t>
  </si>
  <si>
    <t>1.15.2</t>
  </si>
  <si>
    <t>1.15.3</t>
  </si>
  <si>
    <t>1.15.4</t>
  </si>
  <si>
    <t>1.15.5</t>
  </si>
  <si>
    <t>1.16</t>
  </si>
  <si>
    <t>Денежные доходы населения</t>
  </si>
  <si>
    <t>1.17</t>
  </si>
  <si>
    <t>Денежные доходы на душу населения (в среднем за месяц)</t>
  </si>
  <si>
    <t>1.17.1</t>
  </si>
  <si>
    <t>1.18</t>
  </si>
  <si>
    <t>Поступление налоговых и неналоговых платежей в местный бюджет - всего</t>
  </si>
  <si>
    <t>1.18.1</t>
  </si>
  <si>
    <t>от малых и средних предприятий</t>
  </si>
  <si>
    <t>1.19</t>
  </si>
  <si>
    <t>налог на доходы физических лиц</t>
  </si>
  <si>
    <t>1.19.1</t>
  </si>
  <si>
    <t>1.20</t>
  </si>
  <si>
    <t>Численность безработных зарегистрированных в службах занятости (на конец периода)</t>
  </si>
  <si>
    <t>1.21</t>
  </si>
  <si>
    <t>Уровень зарегистрированной безработицы</t>
  </si>
  <si>
    <t xml:space="preserve">Утверждаю:                                                            Руководитель Исполнительного комитета                       ___________________И.Ф. Хафизов                                                              </t>
  </si>
  <si>
    <t>Прогноз социально-экономического развития города Заинска на 2017-2019 годы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</si>
</sst>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8"/>
      <name val="Arial"/>
      <family val="2"/>
      <charset val="204"/>
    </font>
    <font>
      <u/>
      <sz val="9"/>
      <color rgb="FF000080"/>
      <name val="Tahoma"/>
      <family val="2"/>
      <charset val="204"/>
    </font>
    <font>
      <b/>
      <sz val="9"/>
      <color rgb="FFFFFFFF"/>
      <name val="Tahoma"/>
      <family val="2"/>
      <charset val="204"/>
    </font>
    <font>
      <sz val="9"/>
      <color rgb="FF000080"/>
      <name val="Tahoma"/>
      <family val="2"/>
      <charset val="204"/>
    </font>
    <font>
      <sz val="8"/>
      <name val="Tahoma"/>
      <family val="2"/>
      <charset val="204"/>
    </font>
    <font>
      <sz val="12"/>
      <name val="Arial"/>
      <family val="2"/>
      <charset val="204"/>
    </font>
    <font>
      <sz val="14"/>
      <color rgb="FF000080"/>
      <name val="Tahoma"/>
      <family val="2"/>
      <charset val="204"/>
    </font>
    <font>
      <b/>
      <sz val="12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889CCF"/>
      </patternFill>
    </fill>
    <fill>
      <patternFill patternType="solid">
        <fgColor rgb="FFF3F3F3"/>
      </patternFill>
    </fill>
  </fills>
  <borders count="4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14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4" fillId="3" borderId="3" xfId="0" applyFont="1" applyFill="1" applyBorder="1" applyAlignment="1">
      <alignment horizontal="left" vertical="center" wrapText="1"/>
    </xf>
    <xf numFmtId="4" fontId="5" fillId="3" borderId="3" xfId="0" applyNumberFormat="1" applyFont="1" applyFill="1" applyBorder="1" applyAlignment="1">
      <alignment horizontal="right" vertical="top"/>
    </xf>
    <xf numFmtId="4" fontId="5" fillId="0" borderId="3" xfId="0" applyNumberFormat="1" applyFont="1" applyBorder="1" applyAlignment="1" applyProtection="1">
      <alignment horizontal="right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3" fillId="2" borderId="3" xfId="0" applyFont="1" applyFill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4"/>
  <sheetViews>
    <sheetView tabSelected="1" topLeftCell="A3" zoomScaleNormal="100" workbookViewId="0">
      <selection activeCell="B5" sqref="B5:J5"/>
    </sheetView>
  </sheetViews>
  <sheetFormatPr defaultColWidth="10.140625" defaultRowHeight="12.75"/>
  <cols>
    <col min="1" max="1" width="2.7109375" customWidth="1"/>
    <col min="2" max="2" width="5" customWidth="1"/>
    <col min="3" max="3" width="47.140625" customWidth="1"/>
    <col min="4" max="4" width="11.85546875" customWidth="1"/>
    <col min="5" max="5" width="16.28515625" hidden="1" customWidth="1"/>
    <col min="6" max="6" width="12.5703125" bestFit="1" customWidth="1"/>
    <col min="7" max="7" width="14.140625" bestFit="1" customWidth="1"/>
    <col min="8" max="8" width="11" customWidth="1"/>
    <col min="9" max="9" width="11.42578125" customWidth="1"/>
    <col min="10" max="10" width="15" bestFit="1" customWidth="1"/>
  </cols>
  <sheetData>
    <row r="1" spans="1:10" ht="0" hidden="1" customHeight="1">
      <c r="A1" s="1"/>
      <c r="B1" s="10"/>
      <c r="C1" s="10"/>
      <c r="D1" s="10"/>
      <c r="E1" s="10"/>
      <c r="F1" s="10"/>
      <c r="G1" s="1"/>
      <c r="H1" s="1"/>
      <c r="I1" s="1"/>
      <c r="J1" s="1"/>
    </row>
    <row r="2" spans="1:10" ht="0" hidden="1" customHeight="1">
      <c r="A2" s="1"/>
      <c r="B2" s="8"/>
      <c r="C2" s="8"/>
      <c r="D2" s="8"/>
      <c r="E2" s="8"/>
      <c r="F2" s="8"/>
      <c r="G2" s="1"/>
      <c r="H2" s="1"/>
      <c r="I2" s="1"/>
      <c r="J2" s="1"/>
    </row>
    <row r="3" spans="1:10" ht="75" customHeight="1">
      <c r="A3" s="1"/>
      <c r="B3" s="8"/>
      <c r="C3" s="8"/>
      <c r="D3" s="8"/>
      <c r="E3" s="8"/>
      <c r="F3" s="8"/>
      <c r="G3" s="1"/>
      <c r="H3" s="13" t="s">
        <v>123</v>
      </c>
      <c r="I3" s="13"/>
      <c r="J3" s="13"/>
    </row>
    <row r="4" spans="1:10" ht="9.6" customHeight="1">
      <c r="A4" s="1"/>
      <c r="B4" s="8"/>
      <c r="C4" s="8"/>
      <c r="D4" s="8"/>
      <c r="E4" s="8"/>
      <c r="F4" s="8"/>
      <c r="G4" s="1"/>
      <c r="H4" s="1"/>
      <c r="I4" s="7"/>
      <c r="J4" s="7"/>
    </row>
    <row r="5" spans="1:10" ht="22.9" customHeight="1">
      <c r="A5" s="1"/>
      <c r="B5" s="11" t="s">
        <v>124</v>
      </c>
      <c r="C5" s="11"/>
      <c r="D5" s="11"/>
      <c r="E5" s="11"/>
      <c r="F5" s="11"/>
      <c r="G5" s="11"/>
      <c r="H5" s="11"/>
      <c r="I5" s="11"/>
      <c r="J5" s="11"/>
    </row>
    <row r="6" spans="1:10" ht="14.25" customHeight="1">
      <c r="A6" s="1"/>
      <c r="B6" s="2"/>
      <c r="C6" s="2"/>
      <c r="D6" s="2"/>
      <c r="E6" s="2"/>
      <c r="F6" s="2"/>
      <c r="G6" s="2"/>
      <c r="H6" s="2"/>
      <c r="I6" s="2"/>
      <c r="J6" s="2"/>
    </row>
    <row r="7" spans="1:10" ht="16.5" customHeight="1">
      <c r="A7" s="3"/>
      <c r="B7" s="12" t="s">
        <v>0</v>
      </c>
      <c r="C7" s="12" t="s">
        <v>1</v>
      </c>
      <c r="D7" s="12" t="s">
        <v>2</v>
      </c>
      <c r="E7" s="9" t="s">
        <v>3</v>
      </c>
      <c r="F7" s="9" t="s">
        <v>4</v>
      </c>
      <c r="G7" s="9" t="s">
        <v>5</v>
      </c>
      <c r="H7" s="9" t="s">
        <v>6</v>
      </c>
      <c r="I7" s="9" t="s">
        <v>7</v>
      </c>
      <c r="J7" s="9" t="s">
        <v>8</v>
      </c>
    </row>
    <row r="8" spans="1:10" ht="16.5" customHeight="1">
      <c r="A8" s="3"/>
      <c r="B8" s="12"/>
      <c r="C8" s="12"/>
      <c r="D8" s="12"/>
      <c r="E8" s="9" t="s">
        <v>9</v>
      </c>
      <c r="F8" s="9" t="s">
        <v>9</v>
      </c>
      <c r="G8" s="9" t="s">
        <v>10</v>
      </c>
      <c r="H8" s="9" t="s">
        <v>11</v>
      </c>
      <c r="I8" s="9" t="s">
        <v>11</v>
      </c>
      <c r="J8" s="9" t="s">
        <v>11</v>
      </c>
    </row>
    <row r="9" spans="1:10" ht="0" hidden="1" customHeight="1">
      <c r="A9" s="3"/>
      <c r="B9" s="9"/>
      <c r="C9" s="9"/>
      <c r="D9" s="9"/>
      <c r="E9" s="9" t="s">
        <v>12</v>
      </c>
      <c r="F9" s="9" t="s">
        <v>13</v>
      </c>
      <c r="G9" s="9" t="s">
        <v>14</v>
      </c>
      <c r="H9" s="9" t="s">
        <v>15</v>
      </c>
      <c r="I9" s="9" t="s">
        <v>16</v>
      </c>
      <c r="J9" s="9" t="s">
        <v>17</v>
      </c>
    </row>
    <row r="10" spans="1:10" ht="16.5" customHeight="1">
      <c r="A10" s="3"/>
      <c r="B10" s="4" t="s">
        <v>18</v>
      </c>
      <c r="C10" s="4" t="s">
        <v>19</v>
      </c>
      <c r="D10" s="4" t="s">
        <v>18</v>
      </c>
      <c r="E10" s="5"/>
      <c r="F10" s="5"/>
      <c r="G10" s="5"/>
      <c r="H10" s="5"/>
      <c r="I10" s="5"/>
      <c r="J10" s="5"/>
    </row>
    <row r="11" spans="1:10" ht="16.5" customHeight="1">
      <c r="A11" s="3"/>
      <c r="B11" s="4" t="s">
        <v>20</v>
      </c>
      <c r="C11" s="4" t="s">
        <v>21</v>
      </c>
      <c r="D11" s="4" t="s">
        <v>22</v>
      </c>
      <c r="E11" s="6">
        <v>40.92</v>
      </c>
      <c r="F11" s="6">
        <v>40.92</v>
      </c>
      <c r="G11" s="6">
        <v>40.92</v>
      </c>
      <c r="H11" s="6">
        <v>40.92</v>
      </c>
      <c r="I11" s="6">
        <v>40.92</v>
      </c>
      <c r="J11" s="6">
        <v>40.92</v>
      </c>
    </row>
    <row r="12" spans="1:10" ht="16.5" customHeight="1">
      <c r="A12" s="3"/>
      <c r="B12" s="4" t="s">
        <v>23</v>
      </c>
      <c r="C12" s="4" t="s">
        <v>24</v>
      </c>
      <c r="D12" s="4" t="s">
        <v>25</v>
      </c>
      <c r="E12" s="6">
        <v>100</v>
      </c>
      <c r="F12" s="6">
        <v>100</v>
      </c>
      <c r="G12" s="6">
        <v>100</v>
      </c>
      <c r="H12" s="6">
        <v>100</v>
      </c>
      <c r="I12" s="6">
        <v>100</v>
      </c>
      <c r="J12" s="6">
        <v>100</v>
      </c>
    </row>
    <row r="13" spans="1:10" ht="27" customHeight="1">
      <c r="A13" s="3"/>
      <c r="B13" s="4" t="s">
        <v>26</v>
      </c>
      <c r="C13" s="4" t="s">
        <v>27</v>
      </c>
      <c r="D13" s="4" t="s">
        <v>28</v>
      </c>
      <c r="E13" s="6">
        <v>29304.1</v>
      </c>
      <c r="F13" s="6">
        <v>30577</v>
      </c>
      <c r="G13" s="6">
        <v>31919.57</v>
      </c>
      <c r="H13" s="6">
        <v>33848.03</v>
      </c>
      <c r="I13" s="6">
        <v>36077</v>
      </c>
      <c r="J13" s="6">
        <v>38382</v>
      </c>
    </row>
    <row r="14" spans="1:10" ht="16.5" customHeight="1">
      <c r="A14" s="3"/>
      <c r="B14" s="4" t="s">
        <v>29</v>
      </c>
      <c r="C14" s="4" t="s">
        <v>30</v>
      </c>
      <c r="D14" s="4" t="s">
        <v>25</v>
      </c>
      <c r="E14" s="6">
        <v>96.2</v>
      </c>
      <c r="F14" s="6">
        <v>96.88</v>
      </c>
      <c r="G14" s="6">
        <v>99.8</v>
      </c>
      <c r="H14" s="6">
        <v>100.8</v>
      </c>
      <c r="I14" s="6">
        <v>101.8</v>
      </c>
      <c r="J14" s="6">
        <v>102.2</v>
      </c>
    </row>
    <row r="15" spans="1:10" ht="16.5" customHeight="1">
      <c r="A15" s="3"/>
      <c r="B15" s="4" t="s">
        <v>31</v>
      </c>
      <c r="C15" s="4" t="s">
        <v>32</v>
      </c>
      <c r="D15" s="4" t="s">
        <v>25</v>
      </c>
      <c r="E15" s="6">
        <v>108.9</v>
      </c>
      <c r="F15" s="6">
        <v>107.7</v>
      </c>
      <c r="G15" s="6">
        <v>104.60000000000001</v>
      </c>
      <c r="H15" s="6">
        <v>105.2</v>
      </c>
      <c r="I15" s="6">
        <v>104.7</v>
      </c>
      <c r="J15" s="6">
        <v>104.10000000000001</v>
      </c>
    </row>
    <row r="16" spans="1:10" ht="16.5" customHeight="1">
      <c r="A16" s="3"/>
      <c r="B16" s="4" t="s">
        <v>18</v>
      </c>
      <c r="C16" s="4" t="s">
        <v>33</v>
      </c>
      <c r="D16" s="4" t="s">
        <v>34</v>
      </c>
      <c r="E16" s="6"/>
      <c r="F16" s="6"/>
      <c r="G16" s="6"/>
      <c r="H16" s="6"/>
      <c r="I16" s="6"/>
      <c r="J16" s="6"/>
    </row>
    <row r="17" spans="1:10" ht="16.5" customHeight="1">
      <c r="A17" s="3"/>
      <c r="B17" s="4" t="s">
        <v>18</v>
      </c>
      <c r="C17" s="4" t="s">
        <v>35</v>
      </c>
      <c r="D17" s="4" t="s">
        <v>34</v>
      </c>
      <c r="E17" s="6">
        <v>3442890</v>
      </c>
      <c r="F17" s="6">
        <v>4615830</v>
      </c>
      <c r="G17" s="6">
        <v>5908130</v>
      </c>
      <c r="H17" s="6">
        <v>6055830</v>
      </c>
      <c r="I17" s="6">
        <v>6207220</v>
      </c>
      <c r="J17" s="6">
        <v>6362410</v>
      </c>
    </row>
    <row r="18" spans="1:10" ht="16.5" customHeight="1">
      <c r="A18" s="3"/>
      <c r="B18" s="4" t="s">
        <v>18</v>
      </c>
      <c r="C18" s="4" t="s">
        <v>36</v>
      </c>
      <c r="D18" s="4" t="s">
        <v>34</v>
      </c>
      <c r="E18" s="6">
        <v>1573000</v>
      </c>
      <c r="F18" s="6">
        <v>1429000</v>
      </c>
      <c r="G18" s="6">
        <v>1855000</v>
      </c>
      <c r="H18" s="6">
        <v>2243000</v>
      </c>
      <c r="I18" s="6">
        <v>2446000</v>
      </c>
      <c r="J18" s="6">
        <v>2642000</v>
      </c>
    </row>
    <row r="19" spans="1:10" ht="16.5" customHeight="1">
      <c r="A19" s="3"/>
      <c r="B19" s="4" t="s">
        <v>18</v>
      </c>
      <c r="C19" s="4" t="s">
        <v>37</v>
      </c>
      <c r="D19" s="4" t="s">
        <v>34</v>
      </c>
      <c r="E19" s="6">
        <v>575453</v>
      </c>
      <c r="F19" s="6">
        <v>659373</v>
      </c>
      <c r="G19" s="6">
        <v>692342</v>
      </c>
      <c r="H19" s="6">
        <v>726959</v>
      </c>
      <c r="I19" s="6">
        <v>763307</v>
      </c>
      <c r="J19" s="6">
        <v>839638</v>
      </c>
    </row>
    <row r="20" spans="1:10" ht="16.5" customHeight="1">
      <c r="A20" s="3"/>
      <c r="B20" s="4" t="s">
        <v>18</v>
      </c>
      <c r="C20" s="4" t="s">
        <v>38</v>
      </c>
      <c r="D20" s="4" t="s">
        <v>34</v>
      </c>
      <c r="E20" s="6">
        <v>11242270</v>
      </c>
      <c r="F20" s="6">
        <v>8934670</v>
      </c>
      <c r="G20" s="6">
        <v>8754690</v>
      </c>
      <c r="H20" s="6">
        <v>8815550</v>
      </c>
      <c r="I20" s="6">
        <v>8841420</v>
      </c>
      <c r="J20" s="6">
        <v>8880720</v>
      </c>
    </row>
    <row r="21" spans="1:10" ht="16.5" customHeight="1">
      <c r="A21" s="3"/>
      <c r="B21" s="4" t="s">
        <v>18</v>
      </c>
      <c r="C21" s="4" t="s">
        <v>39</v>
      </c>
      <c r="D21" s="4" t="s">
        <v>34</v>
      </c>
      <c r="E21" s="6">
        <v>2368624</v>
      </c>
      <c r="F21" s="6">
        <v>2797161.5</v>
      </c>
      <c r="G21" s="6">
        <v>2937019.58</v>
      </c>
      <c r="H21" s="6">
        <v>3083870.5500000003</v>
      </c>
      <c r="I21" s="6">
        <v>3238064.08</v>
      </c>
      <c r="J21" s="6">
        <v>3399967.29</v>
      </c>
    </row>
    <row r="22" spans="1:10" ht="16.5" customHeight="1">
      <c r="A22" s="3"/>
      <c r="B22" s="4" t="s">
        <v>40</v>
      </c>
      <c r="C22" s="4" t="s">
        <v>41</v>
      </c>
      <c r="D22" s="4" t="s">
        <v>34</v>
      </c>
      <c r="E22" s="6">
        <f>21005866*0.95</f>
        <v>19955572.699999999</v>
      </c>
      <c r="F22" s="6">
        <f>23128821*0.95</f>
        <v>21972379.949999999</v>
      </c>
      <c r="G22" s="6">
        <f>24598195*0.95</f>
        <v>23368285.25</v>
      </c>
      <c r="H22" s="6">
        <f>26645748.75*0.95</f>
        <v>25313461.3125</v>
      </c>
      <c r="I22" s="6">
        <f>28841358.45*0.95</f>
        <v>27399290.5275</v>
      </c>
      <c r="J22" s="6">
        <f>31191929.16*0.95</f>
        <v>29632332.702</v>
      </c>
    </row>
    <row r="23" spans="1:10" ht="16.5" customHeight="1">
      <c r="A23" s="3"/>
      <c r="B23" s="4" t="s">
        <v>42</v>
      </c>
      <c r="C23" s="4" t="s">
        <v>43</v>
      </c>
      <c r="D23" s="4" t="s">
        <v>25</v>
      </c>
      <c r="E23" s="6">
        <v>109.1</v>
      </c>
      <c r="F23" s="6">
        <v>99.5</v>
      </c>
      <c r="G23" s="6">
        <v>101</v>
      </c>
      <c r="H23" s="6">
        <v>102</v>
      </c>
      <c r="I23" s="6">
        <v>102.5</v>
      </c>
      <c r="J23" s="6">
        <v>103</v>
      </c>
    </row>
    <row r="24" spans="1:10" ht="27" customHeight="1">
      <c r="A24" s="3"/>
      <c r="B24" s="4" t="s">
        <v>44</v>
      </c>
      <c r="C24" s="4" t="s">
        <v>45</v>
      </c>
      <c r="D24" s="4" t="s">
        <v>25</v>
      </c>
      <c r="E24" s="6">
        <f>12.5*0.99</f>
        <v>12.375</v>
      </c>
      <c r="F24" s="6">
        <f>13.5*0.99</f>
        <v>13.365</v>
      </c>
      <c r="G24" s="6">
        <f>14.2*0.99</f>
        <v>14.058</v>
      </c>
      <c r="H24" s="6">
        <f>14.8*0.99</f>
        <v>14.652000000000001</v>
      </c>
      <c r="I24" s="6">
        <f>15.6*0.99</f>
        <v>15.443999999999999</v>
      </c>
      <c r="J24" s="6">
        <f>16.4*0.99</f>
        <v>16.235999999999997</v>
      </c>
    </row>
    <row r="25" spans="1:10" ht="27" customHeight="1">
      <c r="A25" s="3"/>
      <c r="B25" s="4" t="s">
        <v>46</v>
      </c>
      <c r="C25" s="4" t="s">
        <v>47</v>
      </c>
      <c r="D25" s="4" t="s">
        <v>25</v>
      </c>
      <c r="E25" s="6">
        <v>1.85</v>
      </c>
      <c r="F25" s="6">
        <v>1.86</v>
      </c>
      <c r="G25" s="6">
        <v>1.87</v>
      </c>
      <c r="H25" s="6">
        <v>1.8800000000000001</v>
      </c>
      <c r="I25" s="6">
        <v>1.8900000000000001</v>
      </c>
      <c r="J25" s="6">
        <v>1.9000000000000001</v>
      </c>
    </row>
    <row r="26" spans="1:10" ht="48.75" customHeight="1">
      <c r="A26" s="3"/>
      <c r="B26" s="4" t="s">
        <v>48</v>
      </c>
      <c r="C26" s="4" t="s">
        <v>49</v>
      </c>
      <c r="D26" s="4" t="s">
        <v>34</v>
      </c>
      <c r="E26" s="6">
        <v>26542480</v>
      </c>
      <c r="F26" s="6">
        <v>28645050</v>
      </c>
      <c r="G26" s="6">
        <v>29361178.300000001</v>
      </c>
      <c r="H26" s="6">
        <v>30663728.25</v>
      </c>
      <c r="I26" s="6">
        <v>32370042.080000002</v>
      </c>
      <c r="J26" s="6">
        <v>33743859.030000001</v>
      </c>
    </row>
    <row r="27" spans="1:10" ht="16.5" customHeight="1">
      <c r="A27" s="3"/>
      <c r="B27" s="4" t="s">
        <v>50</v>
      </c>
      <c r="C27" s="4" t="s">
        <v>30</v>
      </c>
      <c r="D27" s="4" t="s">
        <v>25</v>
      </c>
      <c r="E27" s="6">
        <v>94.600000000000009</v>
      </c>
      <c r="F27" s="6">
        <v>94.67</v>
      </c>
      <c r="G27" s="6">
        <v>100</v>
      </c>
      <c r="H27" s="6">
        <v>101.10000000000001</v>
      </c>
      <c r="I27" s="6">
        <v>101.7</v>
      </c>
      <c r="J27" s="6">
        <v>102.10000000000001</v>
      </c>
    </row>
    <row r="28" spans="1:10" ht="16.5" customHeight="1">
      <c r="A28" s="3"/>
      <c r="B28" s="4" t="s">
        <v>51</v>
      </c>
      <c r="C28" s="4" t="s">
        <v>52</v>
      </c>
      <c r="D28" s="4" t="s">
        <v>25</v>
      </c>
      <c r="E28" s="6">
        <v>107.10000000000001</v>
      </c>
      <c r="F28" s="6">
        <v>114</v>
      </c>
      <c r="G28" s="6">
        <v>102.5</v>
      </c>
      <c r="H28" s="6">
        <v>103.3</v>
      </c>
      <c r="I28" s="6">
        <v>103.8</v>
      </c>
      <c r="J28" s="6">
        <v>102.10000000000001</v>
      </c>
    </row>
    <row r="29" spans="1:10" ht="16.5" customHeight="1">
      <c r="A29" s="3"/>
      <c r="B29" s="4" t="s">
        <v>18</v>
      </c>
      <c r="C29" s="4" t="s">
        <v>33</v>
      </c>
      <c r="D29" s="4" t="s">
        <v>34</v>
      </c>
      <c r="E29" s="6"/>
      <c r="F29" s="6"/>
      <c r="G29" s="6"/>
      <c r="H29" s="6"/>
      <c r="I29" s="6"/>
      <c r="J29" s="6"/>
    </row>
    <row r="30" spans="1:10" ht="16.5" customHeight="1">
      <c r="A30" s="3"/>
      <c r="B30" s="4" t="s">
        <v>18</v>
      </c>
      <c r="C30" s="4" t="s">
        <v>35</v>
      </c>
      <c r="D30" s="4" t="s">
        <v>34</v>
      </c>
      <c r="E30" s="6">
        <v>3442890</v>
      </c>
      <c r="F30" s="6">
        <v>4615830</v>
      </c>
      <c r="G30" s="6">
        <v>5908130</v>
      </c>
      <c r="H30" s="6">
        <v>6055830</v>
      </c>
      <c r="I30" s="6">
        <v>6207220</v>
      </c>
      <c r="J30" s="6">
        <v>6362410</v>
      </c>
    </row>
    <row r="31" spans="1:10" ht="16.5" customHeight="1">
      <c r="A31" s="3"/>
      <c r="B31" s="4" t="s">
        <v>18</v>
      </c>
      <c r="C31" s="4" t="s">
        <v>36</v>
      </c>
      <c r="D31" s="4" t="s">
        <v>34</v>
      </c>
      <c r="E31" s="6">
        <v>1573000</v>
      </c>
      <c r="F31" s="6">
        <v>1429000</v>
      </c>
      <c r="G31" s="6">
        <v>1855000</v>
      </c>
      <c r="H31" s="6">
        <v>2243000</v>
      </c>
      <c r="I31" s="6">
        <v>2446000</v>
      </c>
      <c r="J31" s="6">
        <v>2642000</v>
      </c>
    </row>
    <row r="32" spans="1:10" ht="16.5" customHeight="1">
      <c r="A32" s="3"/>
      <c r="B32" s="4" t="s">
        <v>18</v>
      </c>
      <c r="C32" s="4" t="s">
        <v>37</v>
      </c>
      <c r="D32" s="4" t="s">
        <v>34</v>
      </c>
      <c r="E32" s="6">
        <v>575453</v>
      </c>
      <c r="F32" s="6">
        <v>659373</v>
      </c>
      <c r="G32" s="6">
        <v>692342</v>
      </c>
      <c r="H32" s="6">
        <v>726959</v>
      </c>
      <c r="I32" s="6">
        <v>763307</v>
      </c>
      <c r="J32" s="6">
        <v>839638</v>
      </c>
    </row>
    <row r="33" spans="1:10" ht="16.5" customHeight="1">
      <c r="A33" s="3"/>
      <c r="B33" s="4" t="s">
        <v>18</v>
      </c>
      <c r="C33" s="4" t="s">
        <v>38</v>
      </c>
      <c r="D33" s="4" t="s">
        <v>34</v>
      </c>
      <c r="E33" s="6">
        <v>11242270</v>
      </c>
      <c r="F33" s="6">
        <v>8934670</v>
      </c>
      <c r="G33" s="6">
        <v>8754690</v>
      </c>
      <c r="H33" s="6">
        <v>8815550</v>
      </c>
      <c r="I33" s="6">
        <v>8841420</v>
      </c>
      <c r="J33" s="6">
        <v>8880720</v>
      </c>
    </row>
    <row r="34" spans="1:10" ht="16.5" customHeight="1">
      <c r="A34" s="3"/>
      <c r="B34" s="4" t="s">
        <v>18</v>
      </c>
      <c r="C34" s="4" t="s">
        <v>39</v>
      </c>
      <c r="D34" s="4" t="s">
        <v>34</v>
      </c>
      <c r="E34" s="6"/>
      <c r="F34" s="6"/>
      <c r="G34" s="6"/>
      <c r="H34" s="6"/>
      <c r="I34" s="6"/>
      <c r="J34" s="6"/>
    </row>
    <row r="35" spans="1:10" ht="27" customHeight="1">
      <c r="A35" s="3"/>
      <c r="B35" s="4" t="s">
        <v>53</v>
      </c>
      <c r="C35" s="4" t="s">
        <v>54</v>
      </c>
      <c r="D35" s="4" t="s">
        <v>34</v>
      </c>
      <c r="E35" s="6">
        <v>3197765.3000000003</v>
      </c>
      <c r="F35" s="6">
        <v>5741302.6000000006</v>
      </c>
      <c r="G35" s="6">
        <v>6002531.8700000001</v>
      </c>
      <c r="H35" s="6">
        <v>6392834.5</v>
      </c>
      <c r="I35" s="6">
        <v>6881285.4100000001</v>
      </c>
      <c r="J35" s="6">
        <v>7384107.8200000003</v>
      </c>
    </row>
    <row r="36" spans="1:10" ht="16.5" customHeight="1">
      <c r="A36" s="3"/>
      <c r="B36" s="4" t="s">
        <v>55</v>
      </c>
      <c r="C36" s="4" t="s">
        <v>24</v>
      </c>
      <c r="D36" s="4" t="s">
        <v>25</v>
      </c>
      <c r="E36" s="6">
        <v>62.47</v>
      </c>
      <c r="F36" s="6">
        <v>157.49</v>
      </c>
      <c r="G36" s="6">
        <v>102</v>
      </c>
      <c r="H36" s="6">
        <v>103.10000000000001</v>
      </c>
      <c r="I36" s="6">
        <v>103.7</v>
      </c>
      <c r="J36" s="6">
        <v>105.10000000000001</v>
      </c>
    </row>
    <row r="37" spans="1:10" ht="27" customHeight="1">
      <c r="A37" s="3"/>
      <c r="B37" s="4" t="s">
        <v>56</v>
      </c>
      <c r="C37" s="4" t="s">
        <v>57</v>
      </c>
      <c r="D37" s="4" t="s">
        <v>34</v>
      </c>
      <c r="E37" s="6">
        <f>4453060*0.9</f>
        <v>4007754</v>
      </c>
      <c r="F37" s="6">
        <f>3540200*0.9</f>
        <v>3186180</v>
      </c>
      <c r="G37" s="6">
        <f>3636281.03*0.9</f>
        <v>3272652.9269999997</v>
      </c>
      <c r="H37" s="6">
        <f>3848639.84*0.9</f>
        <v>3463775.8560000001</v>
      </c>
      <c r="I37" s="6">
        <f>4142483.49*0.9</f>
        <v>3728235.1410000003</v>
      </c>
      <c r="J37" s="6">
        <f>4497759.45*0.9</f>
        <v>4047983.5050000004</v>
      </c>
    </row>
    <row r="38" spans="1:10" ht="16.5" customHeight="1">
      <c r="A38" s="3"/>
      <c r="B38" s="4" t="s">
        <v>58</v>
      </c>
      <c r="C38" s="4" t="s">
        <v>30</v>
      </c>
      <c r="D38" s="4" t="s">
        <v>25</v>
      </c>
      <c r="E38" s="6">
        <v>193.06</v>
      </c>
      <c r="F38" s="6">
        <v>69.55</v>
      </c>
      <c r="G38" s="6">
        <v>96.9</v>
      </c>
      <c r="H38" s="6">
        <v>100.8</v>
      </c>
      <c r="I38" s="6">
        <v>103</v>
      </c>
      <c r="J38" s="6">
        <v>104.2</v>
      </c>
    </row>
    <row r="39" spans="1:10" ht="16.5" customHeight="1">
      <c r="A39" s="3"/>
      <c r="B39" s="4" t="s">
        <v>59</v>
      </c>
      <c r="C39" s="4" t="s">
        <v>32</v>
      </c>
      <c r="D39" s="4" t="s">
        <v>25</v>
      </c>
      <c r="E39" s="6">
        <v>104.9</v>
      </c>
      <c r="F39" s="6">
        <v>114.3</v>
      </c>
      <c r="G39" s="6">
        <v>106</v>
      </c>
      <c r="H39" s="6">
        <v>105</v>
      </c>
      <c r="I39" s="6">
        <v>104.5</v>
      </c>
      <c r="J39" s="6">
        <v>104.2</v>
      </c>
    </row>
    <row r="40" spans="1:10" ht="16.5" customHeight="1">
      <c r="A40" s="3"/>
      <c r="B40" s="4" t="s">
        <v>18</v>
      </c>
      <c r="C40" s="4" t="s">
        <v>33</v>
      </c>
      <c r="D40" s="4" t="s">
        <v>34</v>
      </c>
      <c r="E40" s="6"/>
      <c r="F40" s="6"/>
      <c r="G40" s="6"/>
      <c r="H40" s="6"/>
      <c r="I40" s="6"/>
      <c r="J40" s="6"/>
    </row>
    <row r="41" spans="1:10" ht="16.5" customHeight="1">
      <c r="A41" s="3"/>
      <c r="B41" s="4" t="s">
        <v>18</v>
      </c>
      <c r="C41" s="4" t="s">
        <v>35</v>
      </c>
      <c r="D41" s="4" t="s">
        <v>34</v>
      </c>
      <c r="E41" s="6">
        <v>237747.95</v>
      </c>
      <c r="F41" s="6">
        <v>555093.99</v>
      </c>
      <c r="G41" s="6">
        <v>527640</v>
      </c>
      <c r="H41" s="6">
        <v>530000</v>
      </c>
      <c r="I41" s="6">
        <v>537000</v>
      </c>
      <c r="J41" s="6">
        <v>345000</v>
      </c>
    </row>
    <row r="42" spans="1:10" ht="16.5" customHeight="1">
      <c r="A42" s="3"/>
      <c r="B42" s="4" t="s">
        <v>18</v>
      </c>
      <c r="C42" s="4" t="s">
        <v>36</v>
      </c>
      <c r="D42" s="4" t="s">
        <v>34</v>
      </c>
      <c r="E42" s="6">
        <v>1423768</v>
      </c>
      <c r="F42" s="6">
        <v>34323</v>
      </c>
      <c r="G42" s="6">
        <v>178925</v>
      </c>
      <c r="H42" s="6">
        <v>70160</v>
      </c>
      <c r="I42" s="6">
        <v>16946</v>
      </c>
      <c r="J42" s="6">
        <v>30810</v>
      </c>
    </row>
    <row r="43" spans="1:10" ht="16.5" customHeight="1">
      <c r="A43" s="3"/>
      <c r="B43" s="4" t="s">
        <v>18</v>
      </c>
      <c r="C43" s="4" t="s">
        <v>37</v>
      </c>
      <c r="D43" s="4" t="s">
        <v>34</v>
      </c>
      <c r="E43" s="6">
        <v>5871</v>
      </c>
      <c r="F43" s="6">
        <v>8500</v>
      </c>
      <c r="G43" s="6">
        <v>9350</v>
      </c>
      <c r="H43" s="6">
        <v>10285</v>
      </c>
      <c r="I43" s="6">
        <v>11828</v>
      </c>
      <c r="J43" s="6">
        <v>14193</v>
      </c>
    </row>
    <row r="44" spans="1:10" ht="16.5" customHeight="1">
      <c r="A44" s="3"/>
      <c r="B44" s="4" t="s">
        <v>18</v>
      </c>
      <c r="C44" s="4" t="s">
        <v>38</v>
      </c>
      <c r="D44" s="4" t="s">
        <v>34</v>
      </c>
      <c r="E44" s="6">
        <v>286811</v>
      </c>
      <c r="F44" s="6">
        <v>135445</v>
      </c>
      <c r="G44" s="6">
        <v>142059.42000000001</v>
      </c>
      <c r="H44" s="6">
        <v>265712</v>
      </c>
      <c r="I44" s="6">
        <v>256473</v>
      </c>
      <c r="J44" s="6">
        <v>88698</v>
      </c>
    </row>
    <row r="45" spans="1:10" ht="16.5" customHeight="1">
      <c r="A45" s="3"/>
      <c r="B45" s="4" t="s">
        <v>18</v>
      </c>
      <c r="C45" s="4" t="s">
        <v>39</v>
      </c>
      <c r="D45" s="4" t="s">
        <v>34</v>
      </c>
      <c r="E45" s="6"/>
      <c r="F45" s="6"/>
      <c r="G45" s="6"/>
      <c r="H45" s="6"/>
      <c r="I45" s="6"/>
      <c r="J45" s="6"/>
    </row>
    <row r="46" spans="1:10" ht="27" customHeight="1">
      <c r="A46" s="3"/>
      <c r="B46" s="4" t="s">
        <v>60</v>
      </c>
      <c r="C46" s="4" t="s">
        <v>61</v>
      </c>
      <c r="D46" s="4" t="s">
        <v>34</v>
      </c>
      <c r="E46" s="6">
        <f>5351000*0.88</f>
        <v>4708880</v>
      </c>
      <c r="F46" s="6">
        <f>5619300*0.88</f>
        <v>4944984</v>
      </c>
      <c r="G46" s="6">
        <f>5888603.43*0.88</f>
        <v>5181971.0183999995</v>
      </c>
      <c r="H46" s="6">
        <f>6274860.49*0.88</f>
        <v>5521877.2312000003</v>
      </c>
      <c r="I46" s="6">
        <f>6747031.19*0.88</f>
        <v>5937387.4472000003</v>
      </c>
      <c r="J46" s="6">
        <f>7248470.55*0.88</f>
        <v>6378654.0839999998</v>
      </c>
    </row>
    <row r="47" spans="1:10" ht="16.5" customHeight="1">
      <c r="A47" s="3"/>
      <c r="B47" s="4" t="s">
        <v>62</v>
      </c>
      <c r="C47" s="4" t="s">
        <v>30</v>
      </c>
      <c r="D47" s="4" t="s">
        <v>25</v>
      </c>
      <c r="E47" s="6">
        <v>105.4</v>
      </c>
      <c r="F47" s="6">
        <v>92.100000000000009</v>
      </c>
      <c r="G47" s="6">
        <v>97.3</v>
      </c>
      <c r="H47" s="6">
        <v>101.10000000000001</v>
      </c>
      <c r="I47" s="6">
        <v>102.60000000000001</v>
      </c>
      <c r="J47" s="6">
        <v>103.3</v>
      </c>
    </row>
    <row r="48" spans="1:10" ht="16.5" customHeight="1">
      <c r="A48" s="3"/>
      <c r="B48" s="4" t="s">
        <v>63</v>
      </c>
      <c r="C48" s="4" t="s">
        <v>32</v>
      </c>
      <c r="D48" s="4" t="s">
        <v>25</v>
      </c>
      <c r="E48" s="6">
        <v>107.60000000000001</v>
      </c>
      <c r="F48" s="6">
        <v>116.3</v>
      </c>
      <c r="G48" s="6">
        <v>107.7</v>
      </c>
      <c r="H48" s="6">
        <v>105.4</v>
      </c>
      <c r="I48" s="6">
        <v>104.8</v>
      </c>
      <c r="J48" s="6">
        <v>104</v>
      </c>
    </row>
    <row r="49" spans="1:10" ht="16.5" customHeight="1">
      <c r="A49" s="3"/>
      <c r="B49" s="4" t="s">
        <v>64</v>
      </c>
      <c r="C49" s="4" t="s">
        <v>65</v>
      </c>
      <c r="D49" s="4" t="s">
        <v>34</v>
      </c>
      <c r="E49" s="6">
        <v>999115</v>
      </c>
      <c r="F49" s="6">
        <v>453690</v>
      </c>
      <c r="G49" s="6">
        <v>482951.19</v>
      </c>
      <c r="H49" s="6">
        <v>516605.16000000003</v>
      </c>
      <c r="I49" s="6">
        <v>557611.73</v>
      </c>
      <c r="J49" s="6">
        <v>602492.78</v>
      </c>
    </row>
    <row r="50" spans="1:10" ht="16.5" customHeight="1">
      <c r="A50" s="3"/>
      <c r="B50" s="4" t="s">
        <v>66</v>
      </c>
      <c r="C50" s="4" t="s">
        <v>30</v>
      </c>
      <c r="D50" s="4" t="s">
        <v>25</v>
      </c>
      <c r="E50" s="6">
        <v>108.86</v>
      </c>
      <c r="F50" s="6">
        <v>41.660000000000004</v>
      </c>
      <c r="G50" s="6">
        <v>99.3</v>
      </c>
      <c r="H50" s="6">
        <v>101.2</v>
      </c>
      <c r="I50" s="6">
        <v>102.7</v>
      </c>
      <c r="J50" s="6">
        <v>103.10000000000001</v>
      </c>
    </row>
    <row r="51" spans="1:10" ht="16.5" customHeight="1">
      <c r="A51" s="3"/>
      <c r="B51" s="4" t="s">
        <v>67</v>
      </c>
      <c r="C51" s="4" t="s">
        <v>68</v>
      </c>
      <c r="D51" s="4" t="s">
        <v>69</v>
      </c>
      <c r="E51" s="6">
        <v>26.8</v>
      </c>
      <c r="F51" s="6">
        <v>26.8</v>
      </c>
      <c r="G51" s="6">
        <v>26.8</v>
      </c>
      <c r="H51" s="6">
        <v>26.8</v>
      </c>
      <c r="I51" s="6">
        <v>26.8</v>
      </c>
      <c r="J51" s="6">
        <v>26.8</v>
      </c>
    </row>
    <row r="52" spans="1:10" ht="16.5" customHeight="1">
      <c r="A52" s="3"/>
      <c r="B52" s="4" t="s">
        <v>70</v>
      </c>
      <c r="C52" s="4" t="s">
        <v>71</v>
      </c>
      <c r="D52" s="4" t="s">
        <v>34</v>
      </c>
      <c r="E52" s="6">
        <v>4312690.09</v>
      </c>
      <c r="F52" s="6">
        <v>4607742.8</v>
      </c>
      <c r="G52" s="6">
        <v>4765164.26</v>
      </c>
      <c r="H52" s="6">
        <v>4996831.66</v>
      </c>
      <c r="I52" s="6">
        <v>5096768.3</v>
      </c>
      <c r="J52" s="6">
        <v>5198703.67</v>
      </c>
    </row>
    <row r="53" spans="1:10" ht="16.5" customHeight="1">
      <c r="A53" s="3"/>
      <c r="B53" s="4" t="s">
        <v>72</v>
      </c>
      <c r="C53" s="4" t="s">
        <v>73</v>
      </c>
      <c r="D53" s="4" t="s">
        <v>25</v>
      </c>
      <c r="E53" s="6">
        <v>108.7</v>
      </c>
      <c r="F53" s="6">
        <v>106.84</v>
      </c>
      <c r="G53" s="6">
        <v>103.42</v>
      </c>
      <c r="H53" s="6">
        <v>104.8</v>
      </c>
      <c r="I53" s="6">
        <v>102</v>
      </c>
      <c r="J53" s="6">
        <v>102</v>
      </c>
    </row>
    <row r="54" spans="1:10" ht="16.5" customHeight="1">
      <c r="A54" s="3"/>
      <c r="B54" s="4" t="s">
        <v>18</v>
      </c>
      <c r="C54" s="4" t="s">
        <v>74</v>
      </c>
      <c r="D54" s="4" t="s">
        <v>18</v>
      </c>
      <c r="E54" s="5"/>
      <c r="F54" s="5"/>
      <c r="G54" s="5"/>
      <c r="H54" s="5"/>
      <c r="I54" s="5"/>
      <c r="J54" s="5"/>
    </row>
    <row r="55" spans="1:10" ht="27" customHeight="1">
      <c r="A55" s="3"/>
      <c r="B55" s="4" t="s">
        <v>75</v>
      </c>
      <c r="C55" s="4" t="s">
        <v>76</v>
      </c>
      <c r="D55" s="4" t="s">
        <v>34</v>
      </c>
      <c r="E55" s="6">
        <v>3814169.7</v>
      </c>
      <c r="F55" s="6">
        <v>4083710.8000000003</v>
      </c>
      <c r="G55" s="6">
        <v>4206222.0999999996</v>
      </c>
      <c r="H55" s="6">
        <v>4419630.2</v>
      </c>
      <c r="I55" s="6">
        <v>4488770.2</v>
      </c>
      <c r="J55" s="6">
        <v>4559234.7</v>
      </c>
    </row>
    <row r="56" spans="1:10" ht="16.5" customHeight="1">
      <c r="A56" s="3"/>
      <c r="B56" s="4" t="s">
        <v>77</v>
      </c>
      <c r="C56" s="4" t="s">
        <v>78</v>
      </c>
      <c r="D56" s="4" t="s">
        <v>34</v>
      </c>
      <c r="E56" s="6">
        <v>1120670.1000000001</v>
      </c>
      <c r="F56" s="6">
        <v>1124877.8</v>
      </c>
      <c r="G56" s="6">
        <v>1129152.3</v>
      </c>
      <c r="H56" s="6">
        <v>1132539.7</v>
      </c>
      <c r="I56" s="6">
        <v>1135937.3</v>
      </c>
      <c r="J56" s="6">
        <v>1139345.1000000001</v>
      </c>
    </row>
    <row r="57" spans="1:10" ht="27" customHeight="1">
      <c r="A57" s="3"/>
      <c r="B57" s="4" t="s">
        <v>79</v>
      </c>
      <c r="C57" s="4" t="s">
        <v>80</v>
      </c>
      <c r="D57" s="4" t="s">
        <v>81</v>
      </c>
      <c r="E57" s="6">
        <v>2693499.6</v>
      </c>
      <c r="F57" s="6">
        <v>2958833</v>
      </c>
      <c r="G57" s="6">
        <v>3077069.8000000003</v>
      </c>
      <c r="H57" s="6">
        <v>3287090.5</v>
      </c>
      <c r="I57" s="6">
        <v>3352832.9</v>
      </c>
      <c r="J57" s="6">
        <v>3419889.6</v>
      </c>
    </row>
    <row r="58" spans="1:10" ht="16.5" customHeight="1">
      <c r="A58" s="3"/>
      <c r="B58" s="4" t="s">
        <v>82</v>
      </c>
      <c r="C58" s="4" t="s">
        <v>83</v>
      </c>
      <c r="D58" s="4" t="s">
        <v>81</v>
      </c>
      <c r="E58" s="6">
        <v>498520.4</v>
      </c>
      <c r="F58" s="6">
        <v>524031.3</v>
      </c>
      <c r="G58" s="6">
        <v>558942.16</v>
      </c>
      <c r="H58" s="6">
        <v>577200.87</v>
      </c>
      <c r="I58" s="6">
        <v>607998.1</v>
      </c>
      <c r="J58" s="6">
        <v>639468.96</v>
      </c>
    </row>
    <row r="59" spans="1:10" ht="16.5" customHeight="1">
      <c r="A59" s="3"/>
      <c r="B59" s="4" t="s">
        <v>18</v>
      </c>
      <c r="C59" s="4" t="s">
        <v>33</v>
      </c>
      <c r="D59" s="4" t="s">
        <v>34</v>
      </c>
      <c r="E59" s="6"/>
      <c r="F59" s="6"/>
      <c r="G59" s="6"/>
      <c r="H59" s="6"/>
      <c r="I59" s="6"/>
      <c r="J59" s="6"/>
    </row>
    <row r="60" spans="1:10" ht="16.5" customHeight="1">
      <c r="A60" s="3"/>
      <c r="B60" s="4" t="s">
        <v>18</v>
      </c>
      <c r="C60" s="4" t="s">
        <v>35</v>
      </c>
      <c r="D60" s="4" t="s">
        <v>34</v>
      </c>
      <c r="E60" s="6">
        <v>185382.7</v>
      </c>
      <c r="F60" s="6">
        <v>255435.7</v>
      </c>
      <c r="G60" s="6">
        <v>280560</v>
      </c>
      <c r="H60" s="6">
        <v>289550.40000000002</v>
      </c>
      <c r="I60" s="6">
        <v>297840</v>
      </c>
      <c r="J60" s="6">
        <v>297840</v>
      </c>
    </row>
    <row r="61" spans="1:10" ht="16.5" customHeight="1">
      <c r="A61" s="3"/>
      <c r="B61" s="4" t="s">
        <v>18</v>
      </c>
      <c r="C61" s="4" t="s">
        <v>36</v>
      </c>
      <c r="D61" s="4" t="s">
        <v>34</v>
      </c>
      <c r="E61" s="6">
        <v>277776</v>
      </c>
      <c r="F61" s="6">
        <v>257235</v>
      </c>
      <c r="G61" s="6">
        <v>258017</v>
      </c>
      <c r="H61" s="6">
        <v>254116</v>
      </c>
      <c r="I61" s="6">
        <v>279026</v>
      </c>
      <c r="J61" s="6">
        <v>305946</v>
      </c>
    </row>
    <row r="62" spans="1:10" ht="16.5" customHeight="1">
      <c r="A62" s="3"/>
      <c r="B62" s="4" t="s">
        <v>18</v>
      </c>
      <c r="C62" s="4" t="s">
        <v>37</v>
      </c>
      <c r="D62" s="4" t="s">
        <v>34</v>
      </c>
      <c r="E62" s="6">
        <v>31144</v>
      </c>
      <c r="F62" s="6">
        <v>32342</v>
      </c>
      <c r="G62" s="6">
        <v>30318.7</v>
      </c>
      <c r="H62" s="6">
        <v>33350.6</v>
      </c>
      <c r="I62" s="6">
        <v>36685.599999999999</v>
      </c>
      <c r="J62" s="6">
        <v>40354.200000000004</v>
      </c>
    </row>
    <row r="63" spans="1:10" ht="16.5" customHeight="1">
      <c r="A63" s="3"/>
      <c r="B63" s="4" t="s">
        <v>18</v>
      </c>
      <c r="C63" s="4" t="s">
        <v>38</v>
      </c>
      <c r="D63" s="4" t="s">
        <v>34</v>
      </c>
      <c r="E63" s="6">
        <v>549142</v>
      </c>
      <c r="F63" s="6">
        <v>564655</v>
      </c>
      <c r="G63" s="6">
        <v>573358</v>
      </c>
      <c r="H63" s="6">
        <v>563871</v>
      </c>
      <c r="I63" s="6">
        <v>563871</v>
      </c>
      <c r="J63" s="6">
        <v>563871</v>
      </c>
    </row>
    <row r="64" spans="1:10" ht="16.5" customHeight="1">
      <c r="A64" s="3"/>
      <c r="B64" s="4" t="s">
        <v>18</v>
      </c>
      <c r="C64" s="4" t="s">
        <v>39</v>
      </c>
      <c r="D64" s="4" t="s">
        <v>34</v>
      </c>
      <c r="E64" s="6">
        <v>195065.30000000002</v>
      </c>
      <c r="F64" s="6">
        <v>160672</v>
      </c>
      <c r="G64" s="6">
        <v>160950</v>
      </c>
      <c r="H64" s="6">
        <v>160950</v>
      </c>
      <c r="I64" s="6">
        <v>160950</v>
      </c>
      <c r="J64" s="6">
        <v>160950</v>
      </c>
    </row>
    <row r="65" spans="1:10" ht="27" customHeight="1">
      <c r="A65" s="3"/>
      <c r="B65" s="4" t="s">
        <v>84</v>
      </c>
      <c r="C65" s="4" t="s">
        <v>85</v>
      </c>
      <c r="D65" s="4" t="s">
        <v>86</v>
      </c>
      <c r="E65" s="6">
        <v>14755</v>
      </c>
      <c r="F65" s="6">
        <v>14420</v>
      </c>
      <c r="G65" s="6">
        <v>14250</v>
      </c>
      <c r="H65" s="6">
        <v>14130</v>
      </c>
      <c r="I65" s="6">
        <v>14200</v>
      </c>
      <c r="J65" s="6">
        <v>14284</v>
      </c>
    </row>
    <row r="66" spans="1:10" ht="16.5" customHeight="1">
      <c r="A66" s="3"/>
      <c r="B66" s="4" t="s">
        <v>87</v>
      </c>
      <c r="C66" s="4" t="s">
        <v>88</v>
      </c>
      <c r="D66" s="4" t="s">
        <v>25</v>
      </c>
      <c r="E66" s="6">
        <v>98.4</v>
      </c>
      <c r="F66" s="6">
        <v>97.73</v>
      </c>
      <c r="G66" s="6">
        <v>98.820000000000007</v>
      </c>
      <c r="H66" s="6">
        <v>99.16</v>
      </c>
      <c r="I66" s="6">
        <v>100.5</v>
      </c>
      <c r="J66" s="6">
        <v>100.59</v>
      </c>
    </row>
    <row r="67" spans="1:10" ht="16.5" customHeight="1">
      <c r="A67" s="3"/>
      <c r="B67" s="4" t="s">
        <v>18</v>
      </c>
      <c r="C67" s="4" t="s">
        <v>89</v>
      </c>
      <c r="D67" s="4" t="s">
        <v>18</v>
      </c>
      <c r="E67" s="5"/>
      <c r="F67" s="5"/>
      <c r="G67" s="5"/>
      <c r="H67" s="5"/>
      <c r="I67" s="5"/>
      <c r="J67" s="5"/>
    </row>
    <row r="68" spans="1:10" ht="27" customHeight="1">
      <c r="A68" s="3"/>
      <c r="B68" s="4" t="s">
        <v>90</v>
      </c>
      <c r="C68" s="4" t="s">
        <v>91</v>
      </c>
      <c r="D68" s="4" t="s">
        <v>86</v>
      </c>
      <c r="E68" s="6">
        <v>12464</v>
      </c>
      <c r="F68" s="6">
        <v>12321</v>
      </c>
      <c r="G68" s="6">
        <v>12150</v>
      </c>
      <c r="H68" s="6">
        <v>12000</v>
      </c>
      <c r="I68" s="6">
        <v>12000</v>
      </c>
      <c r="J68" s="6">
        <v>12034</v>
      </c>
    </row>
    <row r="69" spans="1:10" ht="16.5" customHeight="1">
      <c r="A69" s="3"/>
      <c r="B69" s="4" t="s">
        <v>92</v>
      </c>
      <c r="C69" s="4" t="s">
        <v>93</v>
      </c>
      <c r="D69" s="4" t="s">
        <v>86</v>
      </c>
      <c r="E69" s="6">
        <v>4440</v>
      </c>
      <c r="F69" s="6">
        <v>4379</v>
      </c>
      <c r="G69" s="6">
        <v>4379</v>
      </c>
      <c r="H69" s="6">
        <v>4379</v>
      </c>
      <c r="I69" s="6">
        <v>4379</v>
      </c>
      <c r="J69" s="6">
        <v>4379</v>
      </c>
    </row>
    <row r="70" spans="1:10" ht="27" customHeight="1">
      <c r="A70" s="3"/>
      <c r="B70" s="4" t="s">
        <v>94</v>
      </c>
      <c r="C70" s="4" t="s">
        <v>95</v>
      </c>
      <c r="D70" s="4" t="s">
        <v>86</v>
      </c>
      <c r="E70" s="6">
        <v>8024</v>
      </c>
      <c r="F70" s="6">
        <v>7942</v>
      </c>
      <c r="G70" s="6">
        <v>7771</v>
      </c>
      <c r="H70" s="6">
        <v>7621</v>
      </c>
      <c r="I70" s="6">
        <v>7621</v>
      </c>
      <c r="J70" s="6">
        <v>7655</v>
      </c>
    </row>
    <row r="71" spans="1:10" ht="27" customHeight="1">
      <c r="A71" s="3"/>
      <c r="B71" s="4" t="s">
        <v>96</v>
      </c>
      <c r="C71" s="4" t="s">
        <v>97</v>
      </c>
      <c r="D71" s="4" t="s">
        <v>86</v>
      </c>
      <c r="E71" s="6">
        <v>2291</v>
      </c>
      <c r="F71" s="6">
        <v>2099</v>
      </c>
      <c r="G71" s="6">
        <v>2100</v>
      </c>
      <c r="H71" s="6">
        <v>2130</v>
      </c>
      <c r="I71" s="6">
        <v>2200</v>
      </c>
      <c r="J71" s="6">
        <v>2250</v>
      </c>
    </row>
    <row r="72" spans="1:10" ht="27" customHeight="1">
      <c r="A72" s="3"/>
      <c r="B72" s="4" t="s">
        <v>98</v>
      </c>
      <c r="C72" s="4" t="s">
        <v>99</v>
      </c>
      <c r="D72" s="4" t="s">
        <v>100</v>
      </c>
      <c r="E72" s="6">
        <v>24357.22</v>
      </c>
      <c r="F72" s="6">
        <v>26628.190000000002</v>
      </c>
      <c r="G72" s="6">
        <v>27866.46</v>
      </c>
      <c r="H72" s="6">
        <v>29469.4</v>
      </c>
      <c r="I72" s="6">
        <v>29910.61</v>
      </c>
      <c r="J72" s="6">
        <v>30329.41</v>
      </c>
    </row>
    <row r="73" spans="1:10" ht="16.5" customHeight="1">
      <c r="A73" s="3"/>
      <c r="B73" s="4" t="s">
        <v>101</v>
      </c>
      <c r="C73" s="4" t="s">
        <v>73</v>
      </c>
      <c r="D73" s="4" t="s">
        <v>25</v>
      </c>
      <c r="E73" s="6">
        <v>110.5</v>
      </c>
      <c r="F73" s="6">
        <v>109.32000000000001</v>
      </c>
      <c r="G73" s="6">
        <v>104.65</v>
      </c>
      <c r="H73" s="6">
        <v>105.75</v>
      </c>
      <c r="I73" s="6">
        <v>101.5</v>
      </c>
      <c r="J73" s="6">
        <v>101.4</v>
      </c>
    </row>
    <row r="74" spans="1:10" ht="16.5" customHeight="1">
      <c r="A74" s="3"/>
      <c r="B74" s="4" t="s">
        <v>18</v>
      </c>
      <c r="C74" s="4" t="s">
        <v>102</v>
      </c>
      <c r="D74" s="4" t="s">
        <v>18</v>
      </c>
      <c r="E74" s="5"/>
      <c r="F74" s="5"/>
      <c r="G74" s="5"/>
      <c r="H74" s="5"/>
      <c r="I74" s="5"/>
      <c r="J74" s="5"/>
    </row>
    <row r="75" spans="1:10" ht="27" customHeight="1">
      <c r="A75" s="3"/>
      <c r="B75" s="4" t="s">
        <v>103</v>
      </c>
      <c r="C75" s="4" t="s">
        <v>76</v>
      </c>
      <c r="D75" s="4" t="s">
        <v>100</v>
      </c>
      <c r="E75" s="6">
        <v>25501.200000000001</v>
      </c>
      <c r="F75" s="6">
        <v>27620.260000000002</v>
      </c>
      <c r="G75" s="6">
        <v>28849.260000000002</v>
      </c>
      <c r="H75" s="6">
        <v>30691.88</v>
      </c>
      <c r="I75" s="6">
        <v>31172.02</v>
      </c>
      <c r="J75" s="6">
        <v>31571.9</v>
      </c>
    </row>
    <row r="76" spans="1:10" ht="16.5" customHeight="1">
      <c r="A76" s="3"/>
      <c r="B76" s="4" t="s">
        <v>104</v>
      </c>
      <c r="C76" s="4" t="s">
        <v>78</v>
      </c>
      <c r="D76" s="4" t="s">
        <v>100</v>
      </c>
      <c r="E76" s="6">
        <v>21033.600000000002</v>
      </c>
      <c r="F76" s="6">
        <v>21406.7</v>
      </c>
      <c r="G76" s="6">
        <v>21488.02</v>
      </c>
      <c r="H76" s="6">
        <v>21552.48</v>
      </c>
      <c r="I76" s="6">
        <v>21617.14</v>
      </c>
      <c r="J76" s="6">
        <v>21681.99</v>
      </c>
    </row>
    <row r="77" spans="1:10" ht="27" customHeight="1">
      <c r="A77" s="3"/>
      <c r="B77" s="4" t="s">
        <v>105</v>
      </c>
      <c r="C77" s="4" t="s">
        <v>80</v>
      </c>
      <c r="D77" s="4" t="s">
        <v>100</v>
      </c>
      <c r="E77" s="6">
        <v>27973.37</v>
      </c>
      <c r="F77" s="6">
        <v>31046.260000000002</v>
      </c>
      <c r="G77" s="6">
        <v>32997.360000000001</v>
      </c>
      <c r="H77" s="6">
        <v>35943.340000000004</v>
      </c>
      <c r="I77" s="6">
        <v>36662.22</v>
      </c>
      <c r="J77" s="6">
        <v>37229.370000000003</v>
      </c>
    </row>
    <row r="78" spans="1:10" ht="16.5" customHeight="1">
      <c r="A78" s="3"/>
      <c r="B78" s="4" t="s">
        <v>106</v>
      </c>
      <c r="C78" s="4" t="s">
        <v>83</v>
      </c>
      <c r="D78" s="4" t="s">
        <v>100</v>
      </c>
      <c r="E78" s="6">
        <v>18133.3</v>
      </c>
      <c r="F78" s="6">
        <v>20804.8</v>
      </c>
      <c r="G78" s="6">
        <v>22180.240000000002</v>
      </c>
      <c r="H78" s="6">
        <v>22582.19</v>
      </c>
      <c r="I78" s="6">
        <v>23030.23</v>
      </c>
      <c r="J78" s="6">
        <v>23684.04</v>
      </c>
    </row>
    <row r="79" spans="1:10" ht="16.5" customHeight="1">
      <c r="A79" s="3"/>
      <c r="B79" s="4" t="s">
        <v>18</v>
      </c>
      <c r="C79" s="4" t="s">
        <v>33</v>
      </c>
      <c r="D79" s="4" t="s">
        <v>34</v>
      </c>
      <c r="E79" s="6"/>
      <c r="F79" s="6"/>
      <c r="G79" s="6"/>
      <c r="H79" s="6"/>
      <c r="I79" s="6"/>
      <c r="J79" s="6"/>
    </row>
    <row r="80" spans="1:10" ht="16.5" customHeight="1">
      <c r="A80" s="3"/>
      <c r="B80" s="4" t="s">
        <v>18</v>
      </c>
      <c r="C80" s="4" t="s">
        <v>35</v>
      </c>
      <c r="D80" s="4" t="s">
        <v>34</v>
      </c>
      <c r="E80" s="6">
        <v>28555</v>
      </c>
      <c r="F80" s="6">
        <v>33628</v>
      </c>
      <c r="G80" s="6">
        <v>35000</v>
      </c>
      <c r="H80" s="6">
        <v>35800</v>
      </c>
      <c r="I80" s="6">
        <v>36500</v>
      </c>
      <c r="J80" s="6">
        <v>36500</v>
      </c>
    </row>
    <row r="81" spans="1:10" ht="16.5" customHeight="1">
      <c r="A81" s="3"/>
      <c r="B81" s="4" t="s">
        <v>18</v>
      </c>
      <c r="C81" s="4" t="s">
        <v>36</v>
      </c>
      <c r="D81" s="4" t="s">
        <v>34</v>
      </c>
      <c r="E81" s="6">
        <v>24735</v>
      </c>
      <c r="F81" s="6">
        <v>27032</v>
      </c>
      <c r="G81" s="6">
        <v>36016</v>
      </c>
      <c r="H81" s="6">
        <v>42438</v>
      </c>
      <c r="I81" s="6">
        <v>46598</v>
      </c>
      <c r="J81" s="6">
        <v>51093</v>
      </c>
    </row>
    <row r="82" spans="1:10" ht="16.5" customHeight="1">
      <c r="A82" s="3"/>
      <c r="B82" s="4" t="s">
        <v>18</v>
      </c>
      <c r="C82" s="4" t="s">
        <v>37</v>
      </c>
      <c r="D82" s="4" t="s">
        <v>34</v>
      </c>
      <c r="E82" s="6">
        <v>30200</v>
      </c>
      <c r="F82" s="6">
        <v>31339</v>
      </c>
      <c r="G82" s="6">
        <v>34143</v>
      </c>
      <c r="H82" s="6">
        <v>37557</v>
      </c>
      <c r="I82" s="6">
        <v>41313</v>
      </c>
      <c r="J82" s="6">
        <v>45444</v>
      </c>
    </row>
    <row r="83" spans="1:10" ht="16.5" customHeight="1">
      <c r="A83" s="3"/>
      <c r="B83" s="4" t="s">
        <v>18</v>
      </c>
      <c r="C83" s="4" t="s">
        <v>38</v>
      </c>
      <c r="D83" s="4" t="s">
        <v>34</v>
      </c>
      <c r="E83" s="6">
        <v>44997</v>
      </c>
      <c r="F83" s="6">
        <v>46543</v>
      </c>
      <c r="G83" s="6">
        <v>47260</v>
      </c>
      <c r="H83" s="6">
        <v>46478</v>
      </c>
      <c r="I83" s="6">
        <v>46478</v>
      </c>
      <c r="J83" s="6">
        <v>46478</v>
      </c>
    </row>
    <row r="84" spans="1:10" ht="16.5" customHeight="1">
      <c r="A84" s="3"/>
      <c r="B84" s="4" t="s">
        <v>18</v>
      </c>
      <c r="C84" s="4" t="s">
        <v>39</v>
      </c>
      <c r="D84" s="4" t="s">
        <v>34</v>
      </c>
      <c r="E84" s="6">
        <v>40939.160000000003</v>
      </c>
      <c r="F84" s="6">
        <v>38342.04</v>
      </c>
      <c r="G84" s="6">
        <v>38900</v>
      </c>
      <c r="H84" s="6">
        <v>38900</v>
      </c>
      <c r="I84" s="6">
        <v>38900</v>
      </c>
      <c r="J84" s="6">
        <v>38900</v>
      </c>
    </row>
    <row r="85" spans="1:10" ht="16.5" customHeight="1">
      <c r="A85" s="3"/>
      <c r="B85" s="4" t="s">
        <v>107</v>
      </c>
      <c r="C85" s="4" t="s">
        <v>108</v>
      </c>
      <c r="D85" s="4" t="s">
        <v>34</v>
      </c>
      <c r="E85" s="6">
        <v>13597909.32</v>
      </c>
      <c r="F85" s="6">
        <v>14908890.710000001</v>
      </c>
      <c r="G85" s="6">
        <v>15418800.210000001</v>
      </c>
      <c r="H85" s="6">
        <v>15588407.01</v>
      </c>
      <c r="I85" s="6">
        <v>15900175.15</v>
      </c>
      <c r="J85" s="6">
        <v>16249979</v>
      </c>
    </row>
    <row r="86" spans="1:10" ht="27" customHeight="1">
      <c r="A86" s="3"/>
      <c r="B86" s="4" t="s">
        <v>109</v>
      </c>
      <c r="C86" s="4" t="s">
        <v>110</v>
      </c>
      <c r="D86" s="4" t="s">
        <v>100</v>
      </c>
      <c r="E86" s="6">
        <v>19954.2</v>
      </c>
      <c r="F86" s="6">
        <v>22032.799999999999</v>
      </c>
      <c r="G86" s="6">
        <v>22781.920000000002</v>
      </c>
      <c r="H86" s="6">
        <v>23032.52</v>
      </c>
      <c r="I86" s="6">
        <v>23493.170000000002</v>
      </c>
      <c r="J86" s="6">
        <v>24010.02</v>
      </c>
    </row>
    <row r="87" spans="1:10" ht="16.5" customHeight="1">
      <c r="A87" s="3"/>
      <c r="B87" s="4" t="s">
        <v>111</v>
      </c>
      <c r="C87" s="4" t="s">
        <v>24</v>
      </c>
      <c r="D87" s="4" t="s">
        <v>25</v>
      </c>
      <c r="E87" s="6">
        <v>123.69</v>
      </c>
      <c r="F87" s="6">
        <v>110.42</v>
      </c>
      <c r="G87" s="6">
        <v>103.4</v>
      </c>
      <c r="H87" s="6">
        <v>101.10000000000001</v>
      </c>
      <c r="I87" s="6">
        <v>102</v>
      </c>
      <c r="J87" s="6">
        <v>102.2</v>
      </c>
    </row>
    <row r="88" spans="1:10" ht="27" customHeight="1">
      <c r="A88" s="3"/>
      <c r="B88" s="4" t="s">
        <v>112</v>
      </c>
      <c r="C88" s="4" t="s">
        <v>113</v>
      </c>
      <c r="D88" s="4" t="s">
        <v>34</v>
      </c>
      <c r="E88" s="6">
        <v>528923.6</v>
      </c>
      <c r="F88" s="6">
        <v>588626</v>
      </c>
      <c r="G88" s="6">
        <v>531896.30000000005</v>
      </c>
      <c r="H88" s="6">
        <v>542534.19999999995</v>
      </c>
      <c r="I88" s="6">
        <v>558810</v>
      </c>
      <c r="J88" s="6">
        <v>575574.6</v>
      </c>
    </row>
    <row r="89" spans="1:10" ht="16.5" customHeight="1">
      <c r="A89" s="3"/>
      <c r="B89" s="4" t="s">
        <v>18</v>
      </c>
      <c r="C89" s="4" t="s">
        <v>102</v>
      </c>
      <c r="D89" s="4" t="s">
        <v>18</v>
      </c>
      <c r="E89" s="5"/>
      <c r="F89" s="5"/>
      <c r="G89" s="5"/>
      <c r="H89" s="5"/>
      <c r="I89" s="5"/>
      <c r="J89" s="5"/>
    </row>
    <row r="90" spans="1:10" ht="16.5" customHeight="1">
      <c r="A90" s="3"/>
      <c r="B90" s="4" t="s">
        <v>114</v>
      </c>
      <c r="C90" s="4" t="s">
        <v>115</v>
      </c>
      <c r="D90" s="4" t="s">
        <v>34</v>
      </c>
      <c r="E90" s="6">
        <v>74049.3</v>
      </c>
      <c r="F90" s="6">
        <v>105953</v>
      </c>
      <c r="G90" s="6">
        <v>95750</v>
      </c>
      <c r="H90" s="6">
        <v>97656</v>
      </c>
      <c r="I90" s="6">
        <v>100586</v>
      </c>
      <c r="J90" s="6">
        <v>103604</v>
      </c>
    </row>
    <row r="91" spans="1:10" ht="16.5" customHeight="1">
      <c r="A91" s="3"/>
      <c r="B91" s="4" t="s">
        <v>116</v>
      </c>
      <c r="C91" s="4" t="s">
        <v>117</v>
      </c>
      <c r="D91" s="4" t="s">
        <v>34</v>
      </c>
      <c r="E91" s="6">
        <v>586245.1</v>
      </c>
      <c r="F91" s="6">
        <v>609704.1</v>
      </c>
      <c r="G91" s="6">
        <v>545122</v>
      </c>
      <c r="H91" s="6">
        <v>551118.4</v>
      </c>
      <c r="I91" s="6">
        <v>562141.70000000007</v>
      </c>
      <c r="J91" s="6">
        <v>579010.1</v>
      </c>
    </row>
    <row r="92" spans="1:10" ht="16.5" customHeight="1">
      <c r="A92" s="3"/>
      <c r="B92" s="4" t="s">
        <v>118</v>
      </c>
      <c r="C92" s="4" t="s">
        <v>24</v>
      </c>
      <c r="D92" s="4" t="s">
        <v>25</v>
      </c>
      <c r="E92" s="6">
        <v>109.7</v>
      </c>
      <c r="F92" s="6">
        <v>104</v>
      </c>
      <c r="G92" s="6">
        <v>89.41</v>
      </c>
      <c r="H92" s="6">
        <v>101.10000000000001</v>
      </c>
      <c r="I92" s="6">
        <v>102</v>
      </c>
      <c r="J92" s="6">
        <v>103</v>
      </c>
    </row>
    <row r="93" spans="1:10" ht="27" customHeight="1">
      <c r="A93" s="3"/>
      <c r="B93" s="4" t="s">
        <v>119</v>
      </c>
      <c r="C93" s="4" t="s">
        <v>120</v>
      </c>
      <c r="D93" s="4" t="s">
        <v>86</v>
      </c>
      <c r="E93" s="6">
        <v>317</v>
      </c>
      <c r="F93" s="6">
        <v>252</v>
      </c>
      <c r="G93" s="6">
        <v>309</v>
      </c>
      <c r="H93" s="6">
        <v>286</v>
      </c>
      <c r="I93" s="6">
        <v>268</v>
      </c>
      <c r="J93" s="6">
        <v>255</v>
      </c>
    </row>
    <row r="94" spans="1:10" ht="16.5" customHeight="1">
      <c r="A94" s="3"/>
      <c r="B94" s="4" t="s">
        <v>121</v>
      </c>
      <c r="C94" s="4" t="s">
        <v>122</v>
      </c>
      <c r="D94" s="4" t="s">
        <v>25</v>
      </c>
      <c r="E94" s="6">
        <v>1.1000000000000001</v>
      </c>
      <c r="F94" s="6">
        <v>0.9</v>
      </c>
      <c r="G94" s="6">
        <v>1.1000000000000001</v>
      </c>
      <c r="H94" s="6">
        <v>1</v>
      </c>
      <c r="I94" s="6">
        <v>0.95000000000000007</v>
      </c>
      <c r="J94" s="6">
        <v>0.9</v>
      </c>
    </row>
  </sheetData>
  <mergeCells count="6">
    <mergeCell ref="B1:F1"/>
    <mergeCell ref="H3:J3"/>
    <mergeCell ref="B5:J5"/>
    <mergeCell ref="B7:B8"/>
    <mergeCell ref="C7:C8"/>
    <mergeCell ref="D7:D8"/>
  </mergeCells>
  <pageMargins left="0.70866141732283472" right="0.70866141732283472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город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Красильникова Вера Ивановна</dc:creator>
  <cp:lastModifiedBy>Lena</cp:lastModifiedBy>
  <cp:lastPrinted>2016-11-11T10:12:18Z</cp:lastPrinted>
  <dcterms:created xsi:type="dcterms:W3CDTF">2016-08-04T14:07:23Z</dcterms:created>
  <dcterms:modified xsi:type="dcterms:W3CDTF">2016-11-18T05:44:30Z</dcterms:modified>
</cp:coreProperties>
</file>