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24" activeTab="6"/>
  </bookViews>
  <sheets>
    <sheet name="5" sheetId="1" r:id="rId1"/>
    <sheet name="4" sheetId="2" r:id="rId2"/>
    <sheet name="1" sheetId="3" r:id="rId3"/>
    <sheet name="2" sheetId="4" r:id="rId4"/>
    <sheet name="6" sheetId="5" r:id="rId5"/>
    <sheet name="3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<sst xmlns="http://schemas.openxmlformats.org/spreadsheetml/2006/main" count="2745" uniqueCount="688">
  <si>
    <t>202 03007 05 0000 151</t>
  </si>
  <si>
    <t>Увеличение остатков средств бюджетов</t>
  </si>
  <si>
    <t>Увеличение 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</si>
  <si>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</si>
  <si>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</si>
  <si>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 прочих остатков средств бюджетов</t>
  </si>
  <si>
    <t>Уменьшение прочих остатков денежных средств бюджетов</t>
  </si>
  <si>
    <t>Другие общегосударственные вопросы</t>
  </si>
  <si>
    <t>Национальная экономика</t>
  </si>
  <si>
    <t>516 01 30</t>
  </si>
  <si>
    <t>202 02999 05 0000 151</t>
  </si>
  <si>
    <t>Школы-детские сады,школы начальные,неполные средние и средние</t>
  </si>
  <si>
    <t>Учреждения по внешкольной работе с детьми</t>
  </si>
  <si>
    <t>Учебно-методические кабинеты,централизованные бухгалтерии,группы хозяйственного обслуживания,учебные фильмотеки,межкольные учебно-производственные комбинаты,логопедические пункты</t>
  </si>
  <si>
    <t xml:space="preserve">Культура и  кинематография </t>
  </si>
  <si>
    <t>Кинематография</t>
  </si>
  <si>
    <t>Другие вопросы в области культуры,кинематографии</t>
  </si>
  <si>
    <t>Мероприятия в сфере культуры и кинематографии</t>
  </si>
  <si>
    <t>Оказание других видов социальной помощи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</si>
  <si>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</si>
  <si>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</si>
  <si>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Массовый спорт</t>
  </si>
  <si>
    <t>Межбюджетные трансферты общего характера бюджетам мунципальных образований</t>
  </si>
  <si>
    <t>Дотации на выравнивание бюджетной обеспеченности мунципальных образований</t>
  </si>
  <si>
    <t>Иные дотации</t>
  </si>
  <si>
    <t>(тыс.рублей)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</si>
  <si>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</si>
  <si>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</si>
  <si>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</si>
  <si>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Функционирование законодательных (представительных) органов государственной власти и представительных органов мунципальных образований</t>
  </si>
  <si>
    <t>Функционирование Правительства Росссийской Федерации,высших исполнительных органов государственной власти субъектов Российской Федерации,местных администраций</t>
  </si>
  <si>
    <t>Обеспечение деятельности финансовых,налоговых и таможенных органов и органов финансового (финансово-бюджетного) надзора</t>
  </si>
  <si>
    <t>Государственная регистрация актов гражданского состояния</t>
  </si>
  <si>
    <t>Учреждения культуры и мероприятия в сфере культуры и кинематографии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</si>
  <si>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</si>
  <si>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</si>
  <si>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</si>
  <si>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</si>
  <si>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Мероприятия по проведению оздоровительной кампании детей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</si>
  <si>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</si>
  <si>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</si>
  <si>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</si>
  <si>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01 02 0000 00 0000 000</t>
  </si>
  <si>
    <t>01 02 0000 00 0000 710</t>
  </si>
  <si>
    <t>01 02 0000 05 0000 710</t>
  </si>
  <si>
    <t>Жилищное хозяйство</t>
  </si>
  <si>
    <t xml:space="preserve">452 00 00 </t>
  </si>
  <si>
    <t>Наименование</t>
  </si>
  <si>
    <t>ПР</t>
  </si>
  <si>
    <t>ЦСР</t>
  </si>
  <si>
    <t>ВР</t>
  </si>
  <si>
    <t>Общегосударственные вопросы</t>
  </si>
  <si>
    <t>01</t>
  </si>
  <si>
    <t>Рз</t>
  </si>
  <si>
    <t>04</t>
  </si>
  <si>
    <t>Центральный аппарат</t>
  </si>
  <si>
    <t>14</t>
  </si>
  <si>
    <t>учреждениями</t>
  </si>
  <si>
    <t>массовой информации</t>
  </si>
  <si>
    <t xml:space="preserve">Выполнение функций бюджетными </t>
  </si>
  <si>
    <t>002 04 00</t>
  </si>
  <si>
    <t>440 00 00</t>
  </si>
  <si>
    <t>10</t>
  </si>
  <si>
    <t>001 00 00</t>
  </si>
  <si>
    <t>500</t>
  </si>
  <si>
    <t>Судебная система</t>
  </si>
  <si>
    <t>05</t>
  </si>
  <si>
    <t>002 00 00</t>
  </si>
  <si>
    <t>02</t>
  </si>
  <si>
    <t>Глава муниципального образования</t>
  </si>
  <si>
    <t>002 03 00</t>
  </si>
  <si>
    <t>03</t>
  </si>
  <si>
    <t>06</t>
  </si>
  <si>
    <t>09</t>
  </si>
  <si>
    <t>07</t>
  </si>
  <si>
    <t>Детские дошкольные учреждения</t>
  </si>
  <si>
    <t>420 00 00</t>
  </si>
  <si>
    <t>420 99 00</t>
  </si>
  <si>
    <t>подведомственных учреждений</t>
  </si>
  <si>
    <t>Обеспечение деятельности</t>
  </si>
  <si>
    <t>Общее образование</t>
  </si>
  <si>
    <t>421 00 00</t>
  </si>
  <si>
    <t>421 99 00</t>
  </si>
  <si>
    <t>423 00 00</t>
  </si>
  <si>
    <t>423 99 00</t>
  </si>
  <si>
    <t>432 00 00</t>
  </si>
  <si>
    <t>Другие вопросы в области образования</t>
  </si>
  <si>
    <t>Учебно-методические кабинеты,</t>
  </si>
  <si>
    <t>централизованные бухгалтерии, группы</t>
  </si>
  <si>
    <t>хозяйственного обслуживания, учебные</t>
  </si>
  <si>
    <t>фильмотеки, межшкольные учебно-</t>
  </si>
  <si>
    <t>логопедические пункты</t>
  </si>
  <si>
    <t>452 00 00</t>
  </si>
  <si>
    <t>452 99 00</t>
  </si>
  <si>
    <t>Мероприятия в области образования</t>
  </si>
  <si>
    <t>436 00 00</t>
  </si>
  <si>
    <t>Социальное обеспечение населения</t>
  </si>
  <si>
    <t>Социальная помощь</t>
  </si>
  <si>
    <t>505 00 00</t>
  </si>
  <si>
    <t>514 00 00</t>
  </si>
  <si>
    <t>Культура</t>
  </si>
  <si>
    <t>08</t>
  </si>
  <si>
    <t>информации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</si>
  <si>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</si>
  <si>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</si>
  <si>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</si>
  <si>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</si>
  <si>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</si>
  <si>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</si>
  <si>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</si>
  <si>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 xml:space="preserve">442 99 00 </t>
  </si>
  <si>
    <t>Театры, цирки, концертные и другие</t>
  </si>
  <si>
    <t>организации исполнительских искусств</t>
  </si>
  <si>
    <t xml:space="preserve">Мероприятия в сфере культуры, </t>
  </si>
  <si>
    <t>кинематографии и средств массовой</t>
  </si>
  <si>
    <t>Государственная поддержка в сфере</t>
  </si>
  <si>
    <t>культуры, кинематографии и средств</t>
  </si>
  <si>
    <t>Другие вопросы в области культуры,</t>
  </si>
  <si>
    <t>производственные комбинаты,</t>
  </si>
  <si>
    <t>Образование</t>
  </si>
  <si>
    <t xml:space="preserve">Дошкольное образование </t>
  </si>
  <si>
    <t>Культура, кинематография и средства</t>
  </si>
  <si>
    <t>Физическая культура и спорт</t>
  </si>
  <si>
    <t>11</t>
  </si>
  <si>
    <t>Выравнивание бюджетной обеспеченности</t>
  </si>
  <si>
    <t>516 00 00</t>
  </si>
  <si>
    <t>517 00 00</t>
  </si>
  <si>
    <t>Социальная политика</t>
  </si>
  <si>
    <t xml:space="preserve">Наименование показателей </t>
  </si>
  <si>
    <t>Источники финансирования</t>
  </si>
  <si>
    <t>Уплата налога на имущество организаций и земельного налога</t>
  </si>
  <si>
    <t>002 95 00</t>
  </si>
  <si>
    <t>Национальная безопасность и правоохранительная деятельность</t>
  </si>
  <si>
    <t>Воинские формирования(органы,подразделения)</t>
  </si>
  <si>
    <t>Функционирование органов в сфере национальной безопасности и правоохранительной деятельности</t>
  </si>
  <si>
    <t>202 00 00</t>
  </si>
  <si>
    <t>202 67 00</t>
  </si>
  <si>
    <t>Реализация государственных функций,связанных с общегосударственным управлением</t>
  </si>
  <si>
    <t>Выполнение других обязательств государства</t>
  </si>
  <si>
    <t>092 00 00</t>
  </si>
  <si>
    <t>092 03 00</t>
  </si>
  <si>
    <t>Защита населения и территории от чрезвычайных ситуаций природного и техногенного характера,гражданская оборона</t>
  </si>
  <si>
    <t>Другие вопросы в в области национальной экономики</t>
  </si>
  <si>
    <t>12</t>
  </si>
  <si>
    <t>Уменьшение прочих остатков денежных средств бюджетов муниципальных районов</t>
  </si>
  <si>
    <t>Увеличение прочих остатков денежных средств бюджетов муниципальных районов</t>
  </si>
  <si>
    <t>Здравоохранение</t>
  </si>
  <si>
    <t>Санитарно-эпидемиологическое благополучие</t>
  </si>
  <si>
    <t>Контрольно-счетная палата Заинского муниципального района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</si>
  <si>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</si>
  <si>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</si>
  <si>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Природоохранные мероприятия</t>
  </si>
  <si>
    <t>Реализация государственных полномочий по определению перечня должностных лиц,уполномоченных составлять протоколы об административных правонарушениях</t>
  </si>
  <si>
    <t xml:space="preserve">Приложение 2 </t>
  </si>
  <si>
    <t>Жилищно-коммунальное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</si>
  <si>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</si>
  <si>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436 09 00</t>
  </si>
  <si>
    <t>Проведение мероприятий для детей и молодежи</t>
  </si>
  <si>
    <t>Обеспечение деятельности подведомственных учреждений</t>
  </si>
  <si>
    <t>Коммунальное хозяйство</t>
  </si>
  <si>
    <t>Мероприятия в области коммунального хозяйства</t>
  </si>
  <si>
    <t>351 05 00</t>
  </si>
  <si>
    <t>Вед-во</t>
  </si>
  <si>
    <t>Палата земельных и имущественных отношений Заинского муниципального района</t>
  </si>
  <si>
    <t>Финансово-бюджетная палата Заинского мунципального района</t>
  </si>
  <si>
    <t>Исполнительный комитет Заинского муниципального района</t>
  </si>
  <si>
    <t>116 28000 01 0000 140</t>
  </si>
  <si>
    <t>Совет Заинского муниципального района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</si>
  <si>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</si>
  <si>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</si>
  <si>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</si>
  <si>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</si>
  <si>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в области архивного дела</t>
  </si>
  <si>
    <t>423 99 10</t>
  </si>
  <si>
    <t>423 99 20</t>
  </si>
  <si>
    <t>Иные субвенции местным бюджетам для финансового обеспечения расходных обязательств мунципальных образований по переданным для осуществления органам местного самоуправления государственным полномочиям</t>
  </si>
  <si>
    <t>Охрана окружающей среды</t>
  </si>
  <si>
    <t>Муниципальное казенное учреждение "Управление образования Исполнительного комитета Заинского муниципального района"</t>
  </si>
  <si>
    <t>Муниципальное казенное учреждение "Управление культуры исполнительного комитета Заинского мунципального района"</t>
  </si>
  <si>
    <t>Муниципальное казенное  учреждение "Управление по физической культуре и спорту Исполнительного комитета Заинского муниципального района"</t>
  </si>
  <si>
    <t>Муниципальное казенное учреждение "Управление по делам молодежи Исполнительного комитета Заинского муниципального района"</t>
  </si>
  <si>
    <t>Сельское хозяйство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</si>
  <si>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 их лечению,защите населения от болезней общих для человека и жиовтных</t>
  </si>
  <si>
    <t>Иные безвозмездные и безвозвратные перечисления</t>
  </si>
  <si>
    <t>520 00 00</t>
  </si>
  <si>
    <t>520 15 00</t>
  </si>
  <si>
    <t>Иные межбюджетные трансферты</t>
  </si>
  <si>
    <t>Благоустройство</t>
  </si>
  <si>
    <t>Приложение 4</t>
  </si>
  <si>
    <t>Приложение 5</t>
  </si>
  <si>
    <t>520 1500</t>
  </si>
  <si>
    <t>Обеспечение проведения выборов и референдумов</t>
  </si>
  <si>
    <t>Проведение выборов и референдумов</t>
  </si>
  <si>
    <t>Обеспечение мероприятий по переселению граждан из аварийного жилищного фонда</t>
  </si>
  <si>
    <t>202 02088 05 0002 151</t>
  </si>
  <si>
    <t xml:space="preserve">"Об исполнении бюджета Заинского </t>
  </si>
  <si>
    <t xml:space="preserve"> 105 04000 02 0000 110</t>
  </si>
  <si>
    <t>Доходы</t>
  </si>
  <si>
    <t>Код администратора поступлений</t>
  </si>
  <si>
    <t>Кассовое</t>
  </si>
  <si>
    <t>исполнение</t>
  </si>
  <si>
    <t>000</t>
  </si>
  <si>
    <t>182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</si>
  <si>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</si>
  <si>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</si>
  <si>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</si>
  <si>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</si>
  <si>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</si>
  <si>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</si>
  <si>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</si>
  <si>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</si>
  <si>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</si>
  <si>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</si>
  <si>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</si>
  <si>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</si>
  <si>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</si>
  <si>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</si>
  <si>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</si>
  <si>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</si>
  <si>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Налог, взимаемый в виде стоимости патента в связи с применением упрощенной системы налогообложения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</si>
  <si>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</si>
  <si>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</si>
  <si>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</si>
  <si>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</si>
  <si>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</si>
  <si>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</si>
  <si>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</si>
  <si>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</si>
  <si>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</si>
  <si>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</si>
  <si>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</si>
  <si>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</si>
  <si>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</si>
  <si>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</si>
  <si>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</si>
  <si>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</si>
  <si>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</si>
  <si>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</si>
  <si>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</si>
  <si>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</si>
  <si>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</si>
  <si>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</si>
  <si>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</si>
  <si>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</si>
  <si>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</si>
  <si>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 Российской Федерации (межбюджетные субсидии)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</si>
  <si>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</si>
  <si>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</si>
  <si>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</si>
  <si>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</si>
  <si>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</si>
  <si>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</si>
  <si>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</si>
  <si>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</si>
  <si>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</si>
  <si>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</si>
  <si>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</si>
  <si>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</si>
  <si>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Прочие межбюджетные трансферты, передаваемые бюджетам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</si>
  <si>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</si>
  <si>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</si>
  <si>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муниципальных районов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</si>
  <si>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</si>
  <si>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</si>
  <si>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101 02010 01 0000 110</t>
  </si>
  <si>
    <t xml:space="preserve"> 101 02020 01 0000 110</t>
  </si>
  <si>
    <t>101 02030 01 0000 110</t>
  </si>
  <si>
    <t xml:space="preserve"> 101 02000 01 0000 110</t>
  </si>
  <si>
    <t>НАЛОГОВЫЕ И НЕНАЛОГОВЫЕ ДОХОДЫ</t>
  </si>
  <si>
    <t>НАЛОГИ НА ПРИБЫЛЬ, ДОХОДЫ</t>
  </si>
  <si>
    <t xml:space="preserve"> 105 01000 00 0000 110</t>
  </si>
  <si>
    <t>105 01010 01 0000 110</t>
  </si>
  <si>
    <t xml:space="preserve"> 105 01020 01 0000 110</t>
  </si>
  <si>
    <t xml:space="preserve"> 105 02000 02 0000 110</t>
  </si>
  <si>
    <t>105 02010 02 0000 110</t>
  </si>
  <si>
    <t xml:space="preserve"> 105 02020 02 0000 110</t>
  </si>
  <si>
    <t xml:space="preserve"> 105 03000 01 0000 110</t>
  </si>
  <si>
    <t xml:space="preserve"> 101 02040 01 0000 110</t>
  </si>
  <si>
    <t xml:space="preserve"> 105 00000 00 0000 000</t>
  </si>
  <si>
    <t xml:space="preserve"> 108 00000 00 0000 000</t>
  </si>
  <si>
    <t xml:space="preserve"> 108 03010 01 0000 110</t>
  </si>
  <si>
    <t xml:space="preserve"> 109 00000 00 0000 000</t>
  </si>
  <si>
    <t xml:space="preserve"> 109 11000 02 0000 110</t>
  </si>
  <si>
    <t xml:space="preserve"> 109 11010 02 0000 110</t>
  </si>
  <si>
    <t xml:space="preserve"> 109 11020 02 0000 110</t>
  </si>
  <si>
    <t>111 00000 00 0000 000</t>
  </si>
  <si>
    <t xml:space="preserve"> 111 05000 00 0000 120</t>
  </si>
  <si>
    <t xml:space="preserve"> 111 05010 00 0000 120</t>
  </si>
  <si>
    <t xml:space="preserve"> 100 00000 00 0000 000</t>
  </si>
  <si>
    <t xml:space="preserve"> 101 00000 00 0000 000</t>
  </si>
  <si>
    <t xml:space="preserve"> 111 05030 00 0000 120</t>
  </si>
  <si>
    <t xml:space="preserve"> 112 00000 00 0000 000</t>
  </si>
  <si>
    <t xml:space="preserve"> 112 01000 01 0000 120</t>
  </si>
  <si>
    <t xml:space="preserve"> 113 00000 00 0000 000</t>
  </si>
  <si>
    <t>Код бюджетной классификации доходов</t>
  </si>
  <si>
    <t xml:space="preserve"> 113 02000 00 0000 130</t>
  </si>
  <si>
    <t xml:space="preserve"> 113 02065 05 0000 130</t>
  </si>
  <si>
    <t>113 02995 05 0000 130</t>
  </si>
  <si>
    <t xml:space="preserve"> 114 00000 00 0000 000</t>
  </si>
  <si>
    <t xml:space="preserve"> 114 02053 05 0000 410</t>
  </si>
  <si>
    <t xml:space="preserve"> 114 06013 10 0000 430</t>
  </si>
  <si>
    <t xml:space="preserve"> 116 00000 00 0000 000</t>
  </si>
  <si>
    <t xml:space="preserve"> 116 03000 00 0000 140</t>
  </si>
  <si>
    <t xml:space="preserve"> 116 08000 01 0000 140</t>
  </si>
  <si>
    <t xml:space="preserve"> 116 21000 00 0000 140</t>
  </si>
  <si>
    <t xml:space="preserve"> 116 25000 00 0000 140</t>
  </si>
  <si>
    <t xml:space="preserve"> 116 33000 00 0000 140</t>
  </si>
  <si>
    <t>116 43000 01 0000 140</t>
  </si>
  <si>
    <t xml:space="preserve"> 116 51000 02 0000 140</t>
  </si>
  <si>
    <t xml:space="preserve"> 116 90000 00 0000 140</t>
  </si>
  <si>
    <t xml:space="preserve"> 200 00000 00 0000 000</t>
  </si>
  <si>
    <t xml:space="preserve"> 202 00000 00 0000 000</t>
  </si>
  <si>
    <t xml:space="preserve"> 202 02000 00 0000 151</t>
  </si>
  <si>
    <t>202 02088 05 0000 151</t>
  </si>
  <si>
    <t>202 04000 00 0000 151</t>
  </si>
  <si>
    <t xml:space="preserve"> 202 04012 05 0000 151</t>
  </si>
  <si>
    <t xml:space="preserve"> 202 04014 05 0000 151</t>
  </si>
  <si>
    <t xml:space="preserve"> 202 04052 05 0000 151</t>
  </si>
  <si>
    <t xml:space="preserve"> 202 04999 05 0000 151</t>
  </si>
  <si>
    <t xml:space="preserve"> 218 00000 00 0000 000</t>
  </si>
  <si>
    <t xml:space="preserve"> 218 05010 05 0000 151</t>
  </si>
  <si>
    <t xml:space="preserve"> 218 05010 05 0000 180</t>
  </si>
  <si>
    <t xml:space="preserve"> 219 00000 00 0000 000</t>
  </si>
  <si>
    <t xml:space="preserve"> 219 05000 05 0000 151</t>
  </si>
  <si>
    <t xml:space="preserve"> 202 03024 05 0000 151</t>
  </si>
  <si>
    <t xml:space="preserve"> 202 03015 05 0000 151</t>
  </si>
  <si>
    <t xml:space="preserve"> 202 03003 05 0000 151</t>
  </si>
  <si>
    <t xml:space="preserve"> 202 03000 00 0000 151</t>
  </si>
  <si>
    <t xml:space="preserve">Расходы </t>
  </si>
  <si>
    <t xml:space="preserve">Кассовое </t>
  </si>
  <si>
    <t>Кассовое исполнение</t>
  </si>
  <si>
    <t>Приложение 3</t>
  </si>
  <si>
    <t>Приложение 1</t>
  </si>
  <si>
    <t xml:space="preserve">Приложение 6 </t>
  </si>
  <si>
    <t>832</t>
  </si>
  <si>
    <t>048</t>
  </si>
  <si>
    <t>833</t>
  </si>
  <si>
    <t>141</t>
  </si>
  <si>
    <t>161</t>
  </si>
  <si>
    <t>ВСЕГО ДОХОДОВ</t>
  </si>
  <si>
    <t>Код источника финансирования по бюджетной классификации</t>
  </si>
  <si>
    <t>ИСТОЧНИКИ ВНУТРЕННЕГО ФИНАНСИРОВАНИЯ ДЕФИЦИТОВ БЮДЖЕТОВ</t>
  </si>
  <si>
    <t>Изменение остатков средств на счетах по учету  средств бюджетов</t>
  </si>
  <si>
    <t>0100 0000 00 0000 000</t>
  </si>
  <si>
    <t>0105 0000 00 0000 000</t>
  </si>
  <si>
    <t>0105 0000 00 0000 500</t>
  </si>
  <si>
    <t>0105 0200 00 0000 500</t>
  </si>
  <si>
    <t>0105 0201 00 0000 510</t>
  </si>
  <si>
    <t>0105 0201 05 0000 510</t>
  </si>
  <si>
    <t>0105 0200 00 0000 600</t>
  </si>
  <si>
    <t>0105 0201 00 0000 610</t>
  </si>
  <si>
    <t>0105 0201 05 0000 610</t>
  </si>
  <si>
    <t>Изменение остатков средств на счетах по учету средств бюджетов</t>
  </si>
  <si>
    <t>0105 0000 00 0000 600</t>
  </si>
  <si>
    <t xml:space="preserve">Код дохода по бюджетной классификации </t>
  </si>
  <si>
    <t xml:space="preserve">  бюджета   Заинского муниципального района по кодам классификации </t>
  </si>
  <si>
    <t xml:space="preserve"> бюджета Заинского муниципального района по ведомственной структуре</t>
  </si>
  <si>
    <t>ВСЕГО РАСХОДОВ</t>
  </si>
  <si>
    <t>муниципального района</t>
  </si>
  <si>
    <t xml:space="preserve">муниципального района </t>
  </si>
  <si>
    <t xml:space="preserve">" Об исполнении бюджета  Заинского </t>
  </si>
  <si>
    <t>Кассовое            исполнение</t>
  </si>
  <si>
    <t>Код администра-тора поступлений</t>
  </si>
  <si>
    <t xml:space="preserve">дефицита бюджета Заинского муниципального  района по кодам классификации  </t>
  </si>
  <si>
    <t>Отчет</t>
  </si>
  <si>
    <t>Цели</t>
  </si>
  <si>
    <t>Итого 831</t>
  </si>
  <si>
    <t>Поощрение ветеранов ВОВ в связи с 90 летием</t>
  </si>
  <si>
    <t>Итого 830</t>
  </si>
  <si>
    <t>Итого 833</t>
  </si>
  <si>
    <t>Итого 842</t>
  </si>
  <si>
    <t>ВСЕГО</t>
  </si>
  <si>
    <t xml:space="preserve">к   решению Совета Заинского </t>
  </si>
  <si>
    <t xml:space="preserve">к  решению Совета Заинского </t>
  </si>
  <si>
    <t xml:space="preserve">к  решению Совета Заинского  </t>
  </si>
  <si>
    <t>200</t>
  </si>
  <si>
    <t>800</t>
  </si>
  <si>
    <t>тыс.рублей</t>
  </si>
  <si>
    <t>Расходы на выплату персоналу в целях обеспечения выполнения функций государственными(муниципальными) органами, казенными учреждениями,органами управления государственными внебюджетными фондами</t>
  </si>
  <si>
    <t>100</t>
  </si>
  <si>
    <t>Закупка товаров,работ и услуг для государственных и муниципальных нужд</t>
  </si>
  <si>
    <t>Иные бюджетные ассигнования</t>
  </si>
  <si>
    <t>Составление(изменение0 списков кандидатов в присяжные заседатели федеральных судов общей юрисдикции РФ</t>
  </si>
  <si>
    <t>Межбюджетные трансферты</t>
  </si>
  <si>
    <t>002 99 00</t>
  </si>
  <si>
    <t>Предоставление субсидий бюджетным,автономным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</si>
  <si>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</si>
  <si>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</si>
  <si>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</si>
  <si>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092 03 16</t>
  </si>
  <si>
    <t>Другие вопросы в области национальной безопасности и правоохранительной деятельности</t>
  </si>
  <si>
    <t>Капитальные вложения в объекты недвижимого имущества муниципальной собственности</t>
  </si>
  <si>
    <t>400</t>
  </si>
  <si>
    <t>Прочие мероприятия в области агропромышленного комплекса</t>
  </si>
  <si>
    <t>Дорожное хозяйство(дорожные фонды)</t>
  </si>
  <si>
    <t>Дорожное хозяйство</t>
  </si>
  <si>
    <t>315 00 00</t>
  </si>
  <si>
    <t xml:space="preserve">Программа дорожных работ </t>
  </si>
  <si>
    <t>315 06 00</t>
  </si>
  <si>
    <t>Другие вопросы в области национальной экономики</t>
  </si>
  <si>
    <t>Малое и среднее предпринимательство</t>
  </si>
  <si>
    <t>345 00 00</t>
  </si>
  <si>
    <t>Муниципальная программа "Поддержка и развитие субъектов малого и среднего предпринимательства Заинского муниципального района"</t>
  </si>
  <si>
    <t>345 01 10</t>
  </si>
  <si>
    <t>Обеспечение мероприятий по капитальному ремонту многоквартирных домов и переселению граждан из аварийного жилищного фонда, за счет средств ,поступивших от Фонда содействия реформированию жилищно-коммунального хозяйства</t>
  </si>
  <si>
    <t>Обеспечение мероприятий по капитальному ремонту многоквартирных домов и переселению граждан из аварийного жилищного фонда, за счет средств бюджетов</t>
  </si>
  <si>
    <t>Обеспечение мероприятий по капитальному ремонту  многоквартирных жилых домов</t>
  </si>
  <si>
    <t>Государственная программа "Развитие здравоохранения Республики Татарстан до 2020 года"</t>
  </si>
  <si>
    <t>Подпрограмма "Профилактика заболеваний и формирование здорового образа жизни.Развитие первичной медико-санитарной помощи"</t>
  </si>
  <si>
    <t>011 00 00</t>
  </si>
  <si>
    <t>Реализация государственных полномочий по организации осуществления мероприятий по проведению дезинфекции,дезинсекции и дератизации,санитарно-противоэпидемических(профилактических мероприятий,проводимых с применением лабораторных методов исследования, в очагах инфекционных заболеваний, а также на территориях и в помещениях,где имеются и сохраняются условия для возникновения или распространения  инфекционных заболеваний</t>
  </si>
  <si>
    <t>011 02 11</t>
  </si>
  <si>
    <t xml:space="preserve">Подпрограмма "Устойчивое развитие сельских территорий" </t>
  </si>
  <si>
    <t>147 00 00</t>
  </si>
  <si>
    <t>Мероприятия по реализации подпрограммы "Устойчивое развитие сельских территорий"Государственной программы "Развитие сельского хозяйства и регулирование рынков сельскохозяйственной продукции,сырья и продовольствия в Республике Татарстан на 2013-2020 годы" за счет средств федерального бюджета</t>
  </si>
  <si>
    <t>147 50 18</t>
  </si>
  <si>
    <t>Мероприятия по реализации подпрограммы "Устойчивое развитие сельских территорий"Государственной программы "Развитие сельского хозяйства и регулирование рынков сельскохозяйственной продукции,сырья и продовольствия в Республике Татарстан на 2013-2020 годы"</t>
  </si>
  <si>
    <t>147 60 18</t>
  </si>
  <si>
    <t>Муниципальная  программа "Социальная поддержка населения Заинского муниципального района на 2012-2015 годы"</t>
  </si>
  <si>
    <t xml:space="preserve">Муниципальная  программа "Здоровые родители-здоровые дети" </t>
  </si>
  <si>
    <t>Средства передаваемые для компенсации дополнительных расходов,возникших в результате решений,принятых органами власти другого уровня</t>
  </si>
  <si>
    <t xml:space="preserve">Межбюджетные трансферты </t>
  </si>
  <si>
    <t>Премирование победителей республиканского конкурса на звание "Самый благоустроенный населенный пункт РТ"</t>
  </si>
  <si>
    <t xml:space="preserve">08 </t>
  </si>
  <si>
    <t>Выравнивание бюджетной обеспеченности засчет предоставления субсидий бюджетам муниципальных районов на предоставление межбюджетных трансфертов бюджетам поселений</t>
  </si>
  <si>
    <t>516 80 04</t>
  </si>
  <si>
    <t>Выравнивание бюджетной обеспеченности за счет предоставления субвенций бюджетам муниципальных районов на реализацию государственных полномочий по расчету и предоставлению дотаций поселениям из регианального фонда финансовой поддержки поселений</t>
  </si>
  <si>
    <t>516 80 06</t>
  </si>
  <si>
    <t>Поддержка мер по обеспеченности сбалансированности</t>
  </si>
  <si>
    <t>Поддержка мер по обеспечению сбалансированности за счет предоставления субсидий бюджетам муниципальных районов на предоставление межбюджетных трансфертов бюджетам поселений</t>
  </si>
  <si>
    <t>517 80 04</t>
  </si>
  <si>
    <t>Муниципальная целевая программа "Подарим тепло и уют малышам"</t>
  </si>
  <si>
    <t>420 99 11</t>
  </si>
  <si>
    <t>Обеспечение деятельности подведомственных учреждений за счет субсидий  из бюджета РТ</t>
  </si>
  <si>
    <t>420 80 05</t>
  </si>
  <si>
    <t xml:space="preserve"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</si>
  <si>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Стратегия развития рбразования в РТ на 2010-2015годы  "Килэчэк"</t>
  </si>
  <si>
    <t>Муниципальная целевая программа "Школе второе дыхание"</t>
  </si>
  <si>
    <t>421 99 12</t>
  </si>
  <si>
    <t>421 80 05</t>
  </si>
  <si>
    <t>Образовательные учреждения дополнительного образования детей туристко-краеведческой,эколого-биологической, военно-патриотической,социально-педагогической,социально-экономической,естественно-научной,технической и культурологической  направленности и многопрофильные образовательные учреждения дополнительного образования детей</t>
  </si>
  <si>
    <t>Образовательные учреждения дополнительного образования детей художественно-эстетической направленности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</si>
  <si>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дошкольного,начального общего,основного общего,среднего общего образования в муниципальных общеобразовательных организациях,обеспечение дополнительного образования детей в муниципальных общеобразовательных организациях</t>
  </si>
  <si>
    <t>Программа отдыха,оздоровления,занятости детей и молодежи РТ</t>
  </si>
  <si>
    <t>Реализация государстенных полномочий по методическому и информационн-технологическому обеспечению образовательной деятельности</t>
  </si>
  <si>
    <t>Муниципальная программа "Школьное молоко"</t>
  </si>
  <si>
    <t>Охрана семьи и детства</t>
  </si>
  <si>
    <t>Компенсация за присмотр и уход за ребенком в образовательных организациях,реализующих образовательную программу дошкольного образования</t>
  </si>
  <si>
    <t>520 10 00</t>
  </si>
  <si>
    <t>Предоставление мер социальной поддержки гражданам,имеющим детей,посещающих образовательные организации,реализующие образовательную программу дошкольного образования</t>
  </si>
  <si>
    <t>520 10 10</t>
  </si>
  <si>
    <t>440 01 00</t>
  </si>
  <si>
    <t>Муниципальная программа "Развитие культуры в Заинском муниципальной районе "</t>
  </si>
  <si>
    <t>Детско-юношеские спортивные школы,специализированные детско-юношеские школы олимпийского резерва,школы высшего спортивного мастерства</t>
  </si>
  <si>
    <t>Расходы на выплату персоналу в целях обеспечения выполнения функций государственными(муниципальными) органами казенными учреждениями,органами управления государственными внебюджетными фондами</t>
  </si>
  <si>
    <t>Всего расходов</t>
  </si>
  <si>
    <t>НАЛОГИ НА ТОВАРЫ (РАБОТЫ, УСЛУГИ), РЕАЛИЗУЕМЫЕ НА ТЕРРИТОРИИ РОССИЙСКОЙ ФЕДЕРАЦИИ</t>
  </si>
  <si>
    <t xml:space="preserve">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</si>
  <si>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</si>
  <si>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</si>
  <si>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</si>
  <si>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</si>
  <si>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</si>
  <si>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103 02240 01 0000 110</t>
  </si>
  <si>
    <t xml:space="preserve"> 103 02250 01 0000 110</t>
  </si>
  <si>
    <t xml:space="preserve"> 103 02260 01 0000 110</t>
  </si>
  <si>
    <t xml:space="preserve">Акцизы по подакцизным товарам (продукции), производимым на территории Российской Федерации </t>
  </si>
  <si>
    <t xml:space="preserve"> 103 02000 01 0000 110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</si>
  <si>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</si>
  <si>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114 02000 00 0000 000</t>
  </si>
  <si>
    <t>Доходы от реализации имущества, находящегося в оперативном управлении учреждений, ноходящихся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</si>
  <si>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114 02052 05 0000 440</t>
  </si>
  <si>
    <t>Другие вопросы в области нацинальной безопасности и правоохранительной деятельности</t>
  </si>
  <si>
    <t>КВСР,раздел,подраздел</t>
  </si>
  <si>
    <t>Сумма</t>
  </si>
  <si>
    <t>КСЦР,КВР</t>
  </si>
  <si>
    <t>Расходы на проведение референдума по самообложению граждан сельских поселений</t>
  </si>
  <si>
    <t>Материальная помощь гражданам</t>
  </si>
  <si>
    <t>Итого 844</t>
  </si>
  <si>
    <t>муниципального района за 2015 год "</t>
  </si>
  <si>
    <t>от "____"____________2016 г №_______</t>
  </si>
  <si>
    <t>доходов бюджетов за 2015 год</t>
  </si>
  <si>
    <t>муниципального района за 2054 год "</t>
  </si>
  <si>
    <t xml:space="preserve">  бюджета   Заинского муниципального района по кодам видов  доходов,подвидов доходов,классификации операций сектора государственного управления,относящихся к доходам бюджета  за 2015 год </t>
  </si>
  <si>
    <t>от"__________"______________2016 г.№_______</t>
  </si>
  <si>
    <t>расходов бюджетов за 2015 год</t>
  </si>
  <si>
    <t>муниципального района за 2015 год"</t>
  </si>
  <si>
    <t>от "_____"______________2016 г. №______</t>
  </si>
  <si>
    <t xml:space="preserve"> бюджета Заинского мунципального района по разделам, подразделам классификации расходов бюджетов за 2015 год</t>
  </si>
  <si>
    <t>от "____"_____________2016 г.№______</t>
  </si>
  <si>
    <t>источников финансирования дефицита бюджетов за 2015 год</t>
  </si>
  <si>
    <t xml:space="preserve">дефицита бюджета Заинского муниципального  районапо кодам групп,подгрупп,статей,видов источников финансирования дефицита бюджетов классификации операций сектора государственного управления,относящихся к источникам финансирования дефицита  за 2015 год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</si>
  <si>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</si>
  <si>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</si>
  <si>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</si>
  <si>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</si>
  <si>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</si>
  <si>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114 06013 13 0000 430</t>
  </si>
  <si>
    <t>Денежные взыскания (штрафы) за нарушение законодательства о применении контрольно-кассовой техники пр осуществлении наличных денежных расчетов</t>
  </si>
  <si>
    <t xml:space="preserve"> 116 06000 01 0000 140</t>
  </si>
  <si>
    <t xml:space="preserve"> 202 02051 05 0000 151</t>
  </si>
  <si>
    <t xml:space="preserve"> 202 04025 05 0000 151</t>
  </si>
  <si>
    <t>Межбюджетные трансферты, передаваемые бюджетам муниицпальных районов  на комплектование книжных фондов библиотек муниципальных образований</t>
  </si>
  <si>
    <t>Межбюджетные трансферты, передаваемые бюджетам муниицпальных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</si>
  <si>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202 04053 05 0000 151</t>
  </si>
  <si>
    <t>1712,1</t>
  </si>
  <si>
    <t>1112,4</t>
  </si>
  <si>
    <t>602,9</t>
  </si>
  <si>
    <t>110</t>
  </si>
  <si>
    <t>990 00 00</t>
  </si>
  <si>
    <t>990 51 20</t>
  </si>
  <si>
    <t>020 00 00</t>
  </si>
  <si>
    <t>020 00 03</t>
  </si>
  <si>
    <t>990 59 30</t>
  </si>
  <si>
    <t>Бюджетные инвестиции</t>
  </si>
  <si>
    <t>Муниципальная  программа "Национальная политика  в Заинском муниципальном районе на 2015 год"</t>
  </si>
  <si>
    <t>111 25 18</t>
  </si>
  <si>
    <t>990 25 26</t>
  </si>
  <si>
    <t>990 25 27</t>
  </si>
  <si>
    <t>990 25 34</t>
  </si>
  <si>
    <t>990 25 35</t>
  </si>
  <si>
    <t>035 25 33</t>
  </si>
  <si>
    <t>990 51 18</t>
  </si>
  <si>
    <t>061 10 99</t>
  </si>
  <si>
    <t>092 03 05</t>
  </si>
  <si>
    <t>280 25 36</t>
  </si>
  <si>
    <t>710 70 00</t>
  </si>
  <si>
    <t>7467,3</t>
  </si>
  <si>
    <t>1962,0</t>
  </si>
  <si>
    <t>710 70 41</t>
  </si>
  <si>
    <t>044 00 00</t>
  </si>
  <si>
    <t>044 95 00</t>
  </si>
  <si>
    <t>044 95 02</t>
  </si>
  <si>
    <t>044 96 02</t>
  </si>
  <si>
    <t>045 96 01</t>
  </si>
  <si>
    <t>712 01 03</t>
  </si>
  <si>
    <t>712 00 00</t>
  </si>
  <si>
    <t>505 05 53</t>
  </si>
  <si>
    <t>110 05 41</t>
  </si>
  <si>
    <t>130 05 41</t>
  </si>
  <si>
    <t>514 05 41</t>
  </si>
  <si>
    <t>990 25 15</t>
  </si>
  <si>
    <t>048 14 20</t>
  </si>
  <si>
    <t>521 06 00</t>
  </si>
  <si>
    <t>990 25 14</t>
  </si>
  <si>
    <t>990 25 19</t>
  </si>
  <si>
    <t>022 25 30</t>
  </si>
  <si>
    <t>022 00 00</t>
  </si>
  <si>
    <t xml:space="preserve">712 00 00 </t>
  </si>
  <si>
    <t>021 00 00</t>
  </si>
  <si>
    <t>021 25 37</t>
  </si>
  <si>
    <t>995 43 62</t>
  </si>
  <si>
    <t>022 25 28</t>
  </si>
  <si>
    <t>022 21 11</t>
  </si>
  <si>
    <t>991 43 62</t>
  </si>
  <si>
    <t>994 43 62</t>
  </si>
  <si>
    <t>102 21 32</t>
  </si>
  <si>
    <t xml:space="preserve">022 25 30 </t>
  </si>
  <si>
    <t>022 43 60</t>
  </si>
  <si>
    <t>023 21 11</t>
  </si>
  <si>
    <t>080 10 99</t>
  </si>
  <si>
    <t>060 05 41</t>
  </si>
  <si>
    <t>505 05 51</t>
  </si>
  <si>
    <t>514 05 52</t>
  </si>
  <si>
    <t>Государственная программа "Развитие культуры Республики Татарстан на 2014-2020 годы"</t>
  </si>
  <si>
    <t>Подпрограмма "Развитие библиотечного дела на 2014-2020 годы"</t>
  </si>
  <si>
    <t>Комплектование книжных фондов библиотек муниципальных образований</t>
  </si>
  <si>
    <t>Гранты</t>
  </si>
  <si>
    <t>Государственная поддержка муниципальных учреждений культуры</t>
  </si>
  <si>
    <t>Государственная поддержка лучших работников муниципальных учреждений культуры,находящихся на территории  сельских поселений</t>
  </si>
  <si>
    <t>080 00 00</t>
  </si>
  <si>
    <t>083 00 00</t>
  </si>
  <si>
    <t>083 51 44</t>
  </si>
  <si>
    <t>087 44 05</t>
  </si>
  <si>
    <t>08Ж 51 47</t>
  </si>
  <si>
    <t>08Ж 51 48</t>
  </si>
  <si>
    <t>440 01 01</t>
  </si>
  <si>
    <t>Клубы</t>
  </si>
  <si>
    <t>Мероприятия,направленные на поддержку тренеров преподавателей и спортсменов инструкторов, работающих в учреждениях по внешкольной работе за высокие результаты</t>
  </si>
  <si>
    <t>101 42 33</t>
  </si>
  <si>
    <t>Развитие детско-юношеского спорта</t>
  </si>
  <si>
    <t>101 43 65</t>
  </si>
  <si>
    <t>423 42 30</t>
  </si>
  <si>
    <t>Мероприятия  в области образования, направленные на поддержку молодых специалистов (учреждения дополнительного образования, подведомственные Министерству по делам молодежи и спорту  РТ)</t>
  </si>
  <si>
    <t>993 43 62</t>
  </si>
  <si>
    <t>Муниципальные программы</t>
  </si>
  <si>
    <t>000 12 87</t>
  </si>
  <si>
    <t>Муниципальная программа "Развитие физической культуры и спорта в Заинском муниципальном районе "</t>
  </si>
  <si>
    <t>050 12 87</t>
  </si>
  <si>
    <t>Мероприятия в области спорта</t>
  </si>
  <si>
    <t>512 12 87</t>
  </si>
  <si>
    <t>990 25 24</t>
  </si>
  <si>
    <t xml:space="preserve">03 </t>
  </si>
  <si>
    <t>712 01 00</t>
  </si>
  <si>
    <t>Муниципальная программа экологической безопасности Заинского муниципального района</t>
  </si>
  <si>
    <t xml:space="preserve">712 01 03 </t>
  </si>
  <si>
    <t>000 43 10</t>
  </si>
  <si>
    <t>Мероприятия для детей и молодежи</t>
  </si>
  <si>
    <t>Муниципальная  программа "Патриотическое воспитание молодежи Заинского муниципального района  на 2014-2016 годы"</t>
  </si>
  <si>
    <t>010 43 10</t>
  </si>
  <si>
    <t>Муниципальная программа "Молодежная политика Заинского муниципального района  на 2015-2017 годы"</t>
  </si>
  <si>
    <t>020 43 10</t>
  </si>
  <si>
    <t>Муниципальная программа "Сельская молодежь Заинского муниципального района на 2015-2017 годы"</t>
  </si>
  <si>
    <t>030 43 10</t>
  </si>
  <si>
    <t>Комплексная Программа по профилактике правонарушений в Заинском муниципальном районе на 2014-2016 годы</t>
  </si>
  <si>
    <t>040 43 10</t>
  </si>
  <si>
    <t>Мероприятия по организации отдыха,оздоровления,занятости детей и молодежи</t>
  </si>
  <si>
    <t>Мероприятия в области молодежной политики</t>
  </si>
  <si>
    <t>431 43 10</t>
  </si>
  <si>
    <t>432 43 19</t>
  </si>
  <si>
    <t>Подпрограмма "Организация деятельности по профилактике правонарушений и преступлений в Республике Татарстан на 2014-2020 годы"</t>
  </si>
  <si>
    <t>Субсидии на оказание несвязанной поддержки в области растениеводства</t>
  </si>
  <si>
    <t>Мероприятия  в области образования, направленные на поддержку молодых специалистов (учреждения дополнительного образования, подведомственные Минобразования и науки РТ)</t>
  </si>
  <si>
    <t>Мероприятия  в области образования, направленные на поддержку молодых специалистов по общеобразовательным учреждениям</t>
  </si>
  <si>
    <t>Мероприятия  в области образования, направленные на поддержку молодых специалистов по детским дошкольным учреждениям</t>
  </si>
  <si>
    <t>Непрограммные направления расходов</t>
  </si>
  <si>
    <t>Мероприятия, направленные на развитие системы территориального общественного самоуправления Республики Татарстан</t>
  </si>
  <si>
    <t>Государственная программма "Социальная поддержка граждан Республики Татарстан на 2014-2020 годы"</t>
  </si>
  <si>
    <t>030 00 00</t>
  </si>
  <si>
    <t>Подпрограмма "Оказание государственной поддержки опекунам и приемным родителям" на 2014-2020 годы</t>
  </si>
  <si>
    <t>035 00 00</t>
  </si>
  <si>
    <t>Реализация государственных полномочий в области опеки и попечительства</t>
  </si>
  <si>
    <t>Межбюджетные трансферты бюджетам поселений по соглашениям</t>
  </si>
  <si>
    <t>Межбюджетные трансферты,передаваемые бюджетам муниципальных образований на решение вопросов местного значения,осуществляемое с привлечением средств самообложения граждан</t>
  </si>
  <si>
    <t>Межбюджетные трансферты, передаваемые бюджетам муниципальных образований на предоставление грантов сельским поселениям Республики Татарстан</t>
  </si>
  <si>
    <t>Материально-техническое оснащение вновь открытых муниципальных дошкольных образовательных организаций</t>
  </si>
  <si>
    <t>Стратегия развития образования в Республике Татарстан на 2010-2015 годы "Килэчэк"-"Будущее" подпрограмма развитие дополнительного образования</t>
  </si>
  <si>
    <t>Государственная программа"Развитие образования и науки Республики Татарстан на 2014-2020 годы"</t>
  </si>
  <si>
    <t>Подпрограмма "Развитие общего образования,включая инклюзивное и повышение квалификации работников данной сферы на 2014-2020 годы"</t>
  </si>
  <si>
    <t xml:space="preserve">об использовании бюджетных ассигнований Резервного фонда </t>
  </si>
  <si>
    <t>Исполнительного комитета Заинского муниципального района за 2015 год</t>
  </si>
  <si>
    <t xml:space="preserve">Награждение сотрудников отдела МВД России по Заинскому району </t>
  </si>
  <si>
    <t>На оплату транспортных услуг в связи с поездкой на 6 Всероссийский форум религиозных деятелей  Всемирного конгресса татар</t>
  </si>
  <si>
    <t>Перечисление членских взносов за 2015 год в Совет муниципальных образований</t>
  </si>
  <si>
    <t>Формирование уставного фонда МУП "Центр ЖКХ и технологического контроля ЗМР"</t>
  </si>
  <si>
    <t>Проведение оценки имущества в н/п Светлое Озеро по решению суда</t>
  </si>
  <si>
    <t>Проведение оценки рыночной стоимости права заключения договора на установку и эксплуатацию рекламной конструкции</t>
  </si>
  <si>
    <t>Награждение филиалов ОАО "Татмедиа" в связи с 80-летием районной печати</t>
  </si>
  <si>
    <t>Материальная помощь ветеранам</t>
  </si>
  <si>
    <t>На ремонт водопроводной линии в н/п Кадырово</t>
  </si>
  <si>
    <t>Награждение победителей по итогам конкурса "Самый благоустроенный населенный пункт Заинского муниципального района "</t>
  </si>
  <si>
    <t>Предоставление субсидии МБОУ "ЗСОШ№6" на приобретение столового оборудования</t>
  </si>
  <si>
    <t>Итого 841</t>
  </si>
  <si>
    <t>Проведение татарского национального праздника "Сабантуй 2015"</t>
  </si>
  <si>
    <t>Проведение мероприятия по открытию памятного знака Т.Ялчыголу</t>
  </si>
  <si>
    <t>Проведение мероприятия  в Единый день голосования 13 сентября 2015 года</t>
  </si>
  <si>
    <t xml:space="preserve">На проведение новогодних праздничных мероприятий </t>
  </si>
  <si>
    <t>Проведение мероприятия ,посвященного вручению премии С.Рафикова</t>
  </si>
  <si>
    <t>Итого 843</t>
  </si>
  <si>
    <t>830 0113 0920300 200</t>
  </si>
  <si>
    <t>830 0113 0920300 400</t>
  </si>
  <si>
    <t>830 1003 5050553 300</t>
  </si>
  <si>
    <t>830 0405 7107000 200</t>
  </si>
  <si>
    <t>830  1003 5140541 200</t>
  </si>
  <si>
    <t>830 0502 3510500 200</t>
  </si>
  <si>
    <t>831 0107 0200002 800</t>
  </si>
  <si>
    <t>833 0113 5201500 500</t>
  </si>
  <si>
    <t>833 0405 5201500 500</t>
  </si>
  <si>
    <t>833 0503 5201500 500</t>
  </si>
  <si>
    <t>833 0502 5201500 500</t>
  </si>
  <si>
    <t>841  0702 4219900 600</t>
  </si>
  <si>
    <t>842  0801 0801099 200</t>
  </si>
  <si>
    <t>843  1102 5121287 200</t>
  </si>
  <si>
    <t>844 0314 0920305 600</t>
  </si>
  <si>
    <t>844  1102 5129700 200</t>
  </si>
  <si>
    <t>Приложение 7</t>
  </si>
  <si>
    <t>к решению Совета Заинского муниципального района</t>
  </si>
  <si>
    <t>"Об исполнении бюджета Заинского муниципального района"</t>
  </si>
  <si>
    <t>от "_____"________2016 №____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</si>
  <si>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</si>
  <si>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111 05013 10 0000 120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</si>
  <si>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</si>
  <si>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государственная собственность на которые не разграничена </t>
  </si>
  <si>
    <t xml:space="preserve"> 114 06000 00 0000 430</t>
  </si>
  <si>
    <t>Награждение  по итогам конкурса среди доярок</t>
  </si>
  <si>
    <t>Для перечисления межбюджетного трансферта Исполкому Урсаевского сельского поселения на оснащение строящегося дома-сирот</t>
  </si>
  <si>
    <t>Для перечисления межбюджетного трансферта Исполкому Бегишевского сельского поселения на формирование земельного участка и проведение санитарно-эпидемилогической экспертизы строящегося клуба в н/п Н.Лузы</t>
  </si>
  <si>
    <t>Для перечисления межбюджетных трансфертов исполкомам сельских поселений на проведение мероприятий по сокращению численности диких хищных животных</t>
  </si>
  <si>
    <t>Для перечисления межбюджетных трансфертов исполкому Аксаринского сельского поселения на устройство инженерных сетей и благоустройство территории двух строящихся жилых домов для детей сирот в н/п Аксарино</t>
  </si>
  <si>
    <t>Для перечисления межбюджетных трансфертов Исполкому Савалеевского сельского поселения на устройство инженерных сетей и благоустройство территории  строящегося жилого дома для детей сирот в н/п Савалеево</t>
  </si>
  <si>
    <t>Для перечисления межбюджетных трансфертов Исполкому Урсаевского сельского поселения на устройство инженерных сетей и благоустройство территории  строящегося жилого дома для детей сирот в н/п Урсаево</t>
  </si>
  <si>
    <t>Для перечисления межбюджетных трансфертов Исполкому Урсаевского сельского поселения на проведение работ по утилизации несанкционированной свалки в н/п Урсаево</t>
  </si>
  <si>
    <t>Для перечисления межбюджетного трансферта Исполкому Нижнебишевского сельского поселения на проведение водопроводной линии в н/п Н.Бишево</t>
  </si>
  <si>
    <t>Для перечисления межбюджетного трансферта Исполкому Бегишевского сельского поселения на устройство инженерных сетей строящегося клуба в н/п В.Лузы</t>
  </si>
  <si>
    <t>Организация и проведение праздничных мероприятий,посвященных 70-ой годовщине Победы в ВОВ</t>
  </si>
  <si>
    <t>Проведение юбилейного концертного выступления народного артиста РТ В.В.Агапова</t>
  </si>
  <si>
    <t>Организация и проведение праздничных мероприятий, посвященных 70-ой годовщине Победы в ВОВ</t>
  </si>
  <si>
    <t xml:space="preserve">Предоставление субсидии МБУ "Форпост"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</si>
</sst>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000000.0"/>
    <numFmt numFmtId="168" formatCode="000000.00"/>
    <numFmt numFmtId="169" formatCode="0.000"/>
    <numFmt numFmtId="170" formatCode="#,##0.00&quot;р.&quot;"/>
    <numFmt numFmtId="171" formatCode="_-* #,##0.0_р_._-;\-* #,##0.0_р_._-;_-* &quot;-&quot;??_р_._-;_-@_-"/>
    <numFmt numFmtId="172" formatCode="_-* #,##0_р_._-;\-* #,##0_р_._-;_-* &quot;-&quot;??_р_._-;_-@_-"/>
    <numFmt numFmtId="173" formatCode="0.000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#,##0.0_ ;\-#,##0.0\ "/>
    <numFmt numFmtId="178" formatCode="#,##0_ ;\-#,##0\ "/>
    <numFmt numFmtId="179" formatCode="#,##0.00_ ;\-#,##0.00\ "/>
    <numFmt numFmtId="180" formatCode="_-* #,##0.0_р_._-;\-* #,##0.0_р_._-;_-* &quot;-&quot;?_р_._-;_-@_-"/>
    <numFmt numFmtId="181" formatCode="0.00000"/>
    <numFmt numFmtId="182" formatCode="0.000000"/>
    <numFmt numFmtId="183" formatCode="0.0000000"/>
    <numFmt numFmtId="184" formatCode="_-* #,##0.0&quot;р.&quot;_-;\-* #,##0.0&quot;р.&quot;_-;_-* &quot;-&quot;?&quot;р.&quot;_-;_-@_-"/>
    <numFmt numFmtId="185" formatCode="_-* #,##0.00&quot;р.&quot;_-;\-* #,##0.00&quot;р.&quot;_-;_-* &quot;-&quot;?&quot;р.&quot;_-;_-@_-"/>
    <numFmt numFmtId="186" formatCode="_-* #,##0.000000_р_._-;\-* #,##0.000000_р_._-;_-* &quot;-&quot;??_р_._-;_-@_-"/>
    <numFmt numFmtId="187" formatCode="_-* #,##0.0000000_р_._-;\-* #,##0.0000000_р_._-;_-* &quot;-&quot;??_р_._-;_-@_-"/>
    <numFmt numFmtId="188" formatCode="_-* #,##0.00000000_р_._-;\-* #,##0.00000000_р_._-;_-* &quot;-&quot;??_р_._-;_-@_-"/>
    <numFmt numFmtId="189" formatCode="_-* #,##0.000000000_р_._-;\-* #,##0.000000000_р_._-;_-* &quot;-&quot;??_р_._-;_-@_-"/>
    <numFmt numFmtId="190" formatCode="#,##0.0"/>
  </numFmts>
  <fonts count="5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8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8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8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8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8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8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8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8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8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9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9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9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9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39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39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9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9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3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39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40" fillId="36" borderId="1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37" borderId="1" applyNumberFormat="0" applyAlignment="0" applyProtection="0"/>
    <xf numFmtId="0" fontId="14" fillId="38" borderId="2" applyNumberFormat="0" applyAlignment="0" applyProtection="0"/>
    <xf numFmtId="0" fontId="14" fillId="38" borderId="2" applyNumberFormat="0" applyAlignment="0" applyProtection="0"/>
    <xf numFmtId="0" fontId="14" fillId="38" borderId="2" applyNumberFormat="0" applyAlignment="0" applyProtection="0"/>
    <xf numFmtId="0" fontId="14" fillId="38" borderId="2" applyNumberFormat="0" applyAlignment="0" applyProtection="0"/>
    <xf numFmtId="0" fontId="14" fillId="38" borderId="2" applyNumberFormat="0" applyAlignment="0" applyProtection="0"/>
    <xf numFmtId="0" fontId="14" fillId="38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4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45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47" fillId="39" borderId="13" applyNumberFormat="0" applyAlignment="0" applyProtection="0"/>
    <xf numFmtId="0" fontId="19" fillId="40" borderId="14" applyNumberFormat="0" applyAlignment="0" applyProtection="0"/>
    <xf numFmtId="0" fontId="19" fillId="40" borderId="14" applyNumberFormat="0" applyAlignment="0" applyProtection="0"/>
    <xf numFmtId="0" fontId="19" fillId="40" borderId="14" applyNumberFormat="0" applyAlignment="0" applyProtection="0"/>
    <xf numFmtId="0" fontId="19" fillId="40" borderId="14" applyNumberFormat="0" applyAlignment="0" applyProtection="0"/>
    <xf numFmtId="0" fontId="19" fillId="40" borderId="14" applyNumberFormat="0" applyAlignment="0" applyProtection="0"/>
    <xf numFmtId="0" fontId="19" fillId="40" borderId="14" applyNumberFormat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4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0" fillId="45" borderId="16" applyNumberFormat="0" applyFont="0" applyAlignment="0" applyProtection="0"/>
    <xf numFmtId="0" fontId="0" fillId="45" borderId="16" applyNumberFormat="0" applyFont="0" applyAlignment="0" applyProtection="0"/>
    <xf numFmtId="0" fontId="0" fillId="45" borderId="16" applyNumberFormat="0" applyFont="0" applyAlignment="0" applyProtection="0"/>
    <xf numFmtId="0" fontId="0" fillId="45" borderId="16" applyNumberFormat="0" applyFont="0" applyAlignment="0" applyProtection="0"/>
    <xf numFmtId="0" fontId="0" fillId="45" borderId="16" applyNumberFormat="0" applyFont="0" applyAlignment="0" applyProtection="0"/>
    <xf numFmtId="0" fontId="0" fillId="45" borderId="16" applyNumberFormat="0" applyFon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6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49" fontId="2" fillId="0" borderId="0" xfId="30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47" borderId="0" xfId="0" applyFont="1" applyFill="1" applyBorder="1" applyAlignment="1">
      <alignment horizontal="center"/>
    </xf>
    <xf numFmtId="164" fontId="28" fillId="47" borderId="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49" fontId="27" fillId="0" borderId="0" xfId="300" applyNumberFormat="1" applyFont="1" applyAlignment="1">
      <alignment horizontal="center"/>
    </xf>
    <xf numFmtId="49" fontId="27" fillId="0" borderId="0" xfId="0" applyNumberFormat="1" applyFont="1" applyAlignment="1">
      <alignment/>
    </xf>
    <xf numFmtId="164" fontId="27" fillId="0" borderId="0" xfId="0" applyNumberFormat="1" applyFont="1" applyAlignment="1">
      <alignment horizontal="center"/>
    </xf>
    <xf numFmtId="0" fontId="28" fillId="0" borderId="0" xfId="0" applyFont="1" applyAlignment="1">
      <alignment wrapText="1"/>
    </xf>
    <xf numFmtId="49" fontId="28" fillId="0" borderId="0" xfId="0" applyNumberFormat="1" applyFont="1" applyAlignment="1">
      <alignment horizontal="center"/>
    </xf>
    <xf numFmtId="164" fontId="28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/>
    </xf>
    <xf numFmtId="0" fontId="27" fillId="0" borderId="0" xfId="0" applyFont="1" applyAlignment="1">
      <alignment wrapText="1"/>
    </xf>
    <xf numFmtId="164" fontId="28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left" wrapText="1"/>
    </xf>
    <xf numFmtId="0" fontId="27" fillId="47" borderId="0" xfId="0" applyFont="1" applyFill="1" applyAlignment="1">
      <alignment/>
    </xf>
    <xf numFmtId="164" fontId="27" fillId="47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6" fillId="47" borderId="20" xfId="0" applyFont="1" applyFill="1" applyBorder="1" applyAlignment="1">
      <alignment horizontal="center"/>
    </xf>
    <xf numFmtId="164" fontId="6" fillId="47" borderId="20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164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4" fontId="29" fillId="0" borderId="0" xfId="0" applyNumberFormat="1" applyFont="1" applyBorder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164" fontId="2" fillId="0" borderId="0" xfId="0" applyNumberFormat="1" applyFont="1" applyFill="1" applyAlignment="1">
      <alignment horizontal="center" vertical="top"/>
    </xf>
    <xf numFmtId="0" fontId="30" fillId="0" borderId="0" xfId="0" applyFont="1" applyAlignment="1">
      <alignment vertical="top" wrapText="1"/>
    </xf>
    <xf numFmtId="164" fontId="29" fillId="0" borderId="0" xfId="0" applyNumberFormat="1" applyFont="1" applyAlignment="1">
      <alignment horizontal="center" vertical="top"/>
    </xf>
    <xf numFmtId="0" fontId="29" fillId="0" borderId="0" xfId="0" applyFont="1" applyAlignment="1">
      <alignment wrapText="1"/>
    </xf>
    <xf numFmtId="164" fontId="3" fillId="0" borderId="0" xfId="0" applyNumberFormat="1" applyFont="1" applyAlignment="1">
      <alignment horizontal="center" vertical="top"/>
    </xf>
    <xf numFmtId="0" fontId="27" fillId="0" borderId="20" xfId="0" applyFont="1" applyBorder="1" applyAlignment="1">
      <alignment/>
    </xf>
    <xf numFmtId="0" fontId="2" fillId="0" borderId="20" xfId="0" applyFont="1" applyBorder="1" applyAlignment="1">
      <alignment wrapText="1"/>
    </xf>
    <xf numFmtId="164" fontId="27" fillId="0" borderId="2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3" fontId="29" fillId="0" borderId="0" xfId="0" applyNumberFormat="1" applyFont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0" fontId="31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2" fillId="47" borderId="21" xfId="0" applyFont="1" applyFill="1" applyBorder="1" applyAlignment="1">
      <alignment horizontal="center"/>
    </xf>
    <xf numFmtId="0" fontId="2" fillId="47" borderId="2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48" borderId="0" xfId="0" applyFont="1" applyFill="1" applyAlignment="1">
      <alignment/>
    </xf>
    <xf numFmtId="164" fontId="3" fillId="48" borderId="0" xfId="0" applyNumberFormat="1" applyFont="1" applyFill="1" applyAlignment="1">
      <alignment horizontal="center"/>
    </xf>
    <xf numFmtId="0" fontId="32" fillId="0" borderId="0" xfId="0" applyFont="1" applyAlignment="1">
      <alignment/>
    </xf>
    <xf numFmtId="0" fontId="2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49" fontId="30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0" xfId="0" applyFont="1" applyAlignment="1">
      <alignment vertical="top" wrapText="1"/>
    </xf>
    <xf numFmtId="49" fontId="29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47" borderId="0" xfId="0" applyFont="1" applyFill="1" applyAlignment="1">
      <alignment/>
    </xf>
    <xf numFmtId="0" fontId="2" fillId="0" borderId="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9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 indent="1"/>
    </xf>
    <xf numFmtId="0" fontId="3" fillId="0" borderId="0" xfId="0" applyFont="1" applyAlignment="1">
      <alignment/>
    </xf>
    <xf numFmtId="164" fontId="3" fillId="0" borderId="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 horizontal="center"/>
    </xf>
    <xf numFmtId="190" fontId="3" fillId="0" borderId="0" xfId="0" applyNumberFormat="1" applyFont="1" applyBorder="1" applyAlignment="1">
      <alignment horizontal="center" vertical="center"/>
    </xf>
    <xf numFmtId="190" fontId="3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0" fillId="0" borderId="0" xfId="0" applyFont="1" applyAlignment="1">
      <alignment wrapText="1"/>
    </xf>
    <xf numFmtId="0" fontId="3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2" fillId="0" borderId="0" xfId="0" applyFont="1" applyAlignment="1">
      <alignment/>
    </xf>
    <xf numFmtId="0" fontId="30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30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/>
    </xf>
    <xf numFmtId="0" fontId="3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1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47" borderId="0" xfId="0" applyFont="1" applyFill="1" applyAlignment="1">
      <alignment horizontal="center" vertical="center" wrapText="1"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28" fillId="0" borderId="0" xfId="0" applyFont="1" applyAlignment="1">
      <alignment horizontal="right"/>
    </xf>
    <xf numFmtId="0" fontId="3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30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95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2" xfId="22"/>
    <cellStyle name="20% - Акцент2 2" xfId="23"/>
    <cellStyle name="20% - Акцент2 3" xfId="24"/>
    <cellStyle name="20% - Акцент2 4" xfId="25"/>
    <cellStyle name="20% - Акцент2 5" xfId="26"/>
    <cellStyle name="20% - Акцент2 6" xfId="27"/>
    <cellStyle name="20% - Акцент2 7" xfId="28"/>
    <cellStyle name="20% - Акцент3" xfId="29"/>
    <cellStyle name="20% - Акцент3 2" xfId="30"/>
    <cellStyle name="20% - Акцент3 3" xfId="31"/>
    <cellStyle name="20% - Акцент3 4" xfId="32"/>
    <cellStyle name="20% - Акцент3 5" xfId="33"/>
    <cellStyle name="20% - Акцент3 6" xfId="34"/>
    <cellStyle name="20% - Акцент3 7" xfId="35"/>
    <cellStyle name="20% - Акцент4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5" xfId="43"/>
    <cellStyle name="20% - Акцент5 2" xfId="44"/>
    <cellStyle name="20% - Акцент5 3" xfId="45"/>
    <cellStyle name="20% - Акцент5 4" xfId="46"/>
    <cellStyle name="20% - Акцент5 5" xfId="47"/>
    <cellStyle name="20% - Акцент5 6" xfId="48"/>
    <cellStyle name="20% - Акцент5 7" xfId="49"/>
    <cellStyle name="20% - Акцент6" xfId="50"/>
    <cellStyle name="20% - Акцент6 2" xfId="51"/>
    <cellStyle name="20% - Акцент6 3" xfId="52"/>
    <cellStyle name="20% - Акцент6 4" xfId="53"/>
    <cellStyle name="20% - Акцент6 5" xfId="54"/>
    <cellStyle name="20% - Акцент6 6" xfId="55"/>
    <cellStyle name="20% - Акцент6 7" xfId="56"/>
    <cellStyle name="40% - Акцент1" xfId="57"/>
    <cellStyle name="40% - Акцент1 2" xfId="58"/>
    <cellStyle name="40% - Акцент1 3" xfId="59"/>
    <cellStyle name="40% - Акцент1 4" xfId="60"/>
    <cellStyle name="40% - Акцент1 5" xfId="61"/>
    <cellStyle name="40% - Акцент1 6" xfId="62"/>
    <cellStyle name="40% - Акцент1 7" xfId="63"/>
    <cellStyle name="40% - Акцент2" xfId="64"/>
    <cellStyle name="40% - Акцент2 2" xfId="65"/>
    <cellStyle name="40% - Акцент2 3" xfId="66"/>
    <cellStyle name="40% - Акцент2 4" xfId="67"/>
    <cellStyle name="40% - Акцент2 5" xfId="68"/>
    <cellStyle name="40% - Акцент2 6" xfId="69"/>
    <cellStyle name="40% - Акцент2 7" xfId="70"/>
    <cellStyle name="40% - Акцент3" xfId="71"/>
    <cellStyle name="40% - Акцент3 2" xfId="72"/>
    <cellStyle name="40% - Акцент3 3" xfId="73"/>
    <cellStyle name="40% - Акцент3 4" xfId="74"/>
    <cellStyle name="40% - Акцент3 5" xfId="75"/>
    <cellStyle name="40% - Акцент3 6" xfId="76"/>
    <cellStyle name="40% - Акцент3 7" xfId="77"/>
    <cellStyle name="40% - Акцент4" xfId="78"/>
    <cellStyle name="40% - Акцент4 2" xfId="79"/>
    <cellStyle name="40% - Акцент4 3" xfId="80"/>
    <cellStyle name="40% - Акцент4 4" xfId="81"/>
    <cellStyle name="40% - Акцент4 5" xfId="82"/>
    <cellStyle name="40% - Акцент4 6" xfId="83"/>
    <cellStyle name="40% - Акцент4 7" xfId="84"/>
    <cellStyle name="40% - Акцент5" xfId="85"/>
    <cellStyle name="40% - Акцент5 2" xfId="86"/>
    <cellStyle name="40% - Акцент5 3" xfId="87"/>
    <cellStyle name="40% - Акцент5 4" xfId="88"/>
    <cellStyle name="40% - Акцент5 5" xfId="89"/>
    <cellStyle name="40% - Акцент5 6" xfId="90"/>
    <cellStyle name="40% - Акцент5 7" xfId="91"/>
    <cellStyle name="40% - Акцент6" xfId="92"/>
    <cellStyle name="40% - Акцент6 2" xfId="93"/>
    <cellStyle name="40% - Акцент6 3" xfId="94"/>
    <cellStyle name="40% - Акцент6 4" xfId="95"/>
    <cellStyle name="40% - Акцент6 5" xfId="96"/>
    <cellStyle name="40% - Акцент6 6" xfId="97"/>
    <cellStyle name="40% - Акцент6 7" xfId="98"/>
    <cellStyle name="60% - Акцент1" xfId="99"/>
    <cellStyle name="60% - Акцент1 2" xfId="100"/>
    <cellStyle name="60% - Акцент1 3" xfId="101"/>
    <cellStyle name="60% - Акцент1 4" xfId="102"/>
    <cellStyle name="60% - Акцент1 5" xfId="103"/>
    <cellStyle name="60% - Акцент1 6" xfId="104"/>
    <cellStyle name="60% - Акцент1 7" xfId="105"/>
    <cellStyle name="60% - Акцент2" xfId="106"/>
    <cellStyle name="60% - Акцент2 2" xfId="107"/>
    <cellStyle name="60% - Акцент2 3" xfId="108"/>
    <cellStyle name="60% - Акцент2 4" xfId="109"/>
    <cellStyle name="60% - Акцент2 5" xfId="110"/>
    <cellStyle name="60% - Акцент2 6" xfId="111"/>
    <cellStyle name="60% - Акцент2 7" xfId="112"/>
    <cellStyle name="60% - Акцент3" xfId="113"/>
    <cellStyle name="60% - Акцент3 2" xfId="114"/>
    <cellStyle name="60% - Акцент3 3" xfId="115"/>
    <cellStyle name="60% - Акцент3 4" xfId="116"/>
    <cellStyle name="60% - Акцент3 5" xfId="117"/>
    <cellStyle name="60% - Акцент3 6" xfId="118"/>
    <cellStyle name="60% - Акцент3 7" xfId="119"/>
    <cellStyle name="60% - Акцент4" xfId="120"/>
    <cellStyle name="60% - Акцент4 2" xfId="121"/>
    <cellStyle name="60% - Акцент4 3" xfId="122"/>
    <cellStyle name="60% - Акцент4 4" xfId="123"/>
    <cellStyle name="60% - Акцент4 5" xfId="124"/>
    <cellStyle name="60% - Акцент4 6" xfId="125"/>
    <cellStyle name="60% - Акцент4 7" xfId="126"/>
    <cellStyle name="60% - Акцент5" xfId="127"/>
    <cellStyle name="60% - Акцент5 2" xfId="128"/>
    <cellStyle name="60% - Акцент5 3" xfId="129"/>
    <cellStyle name="60% - Акцент5 4" xfId="130"/>
    <cellStyle name="60% - Акцент5 5" xfId="131"/>
    <cellStyle name="60% - Акцент5 6" xfId="132"/>
    <cellStyle name="60% - Акцент5 7" xfId="133"/>
    <cellStyle name="60% - Акцент6" xfId="134"/>
    <cellStyle name="60% - Акцент6 2" xfId="135"/>
    <cellStyle name="60% - Акцент6 3" xfId="136"/>
    <cellStyle name="60% - Акцент6 4" xfId="137"/>
    <cellStyle name="60% - Акцент6 5" xfId="138"/>
    <cellStyle name="60% - Акцент6 6" xfId="139"/>
    <cellStyle name="60% - Акцент6 7" xfId="140"/>
    <cellStyle name="Акцент1" xfId="141"/>
    <cellStyle name="Акцент1 2" xfId="142"/>
    <cellStyle name="Акцент1 3" xfId="143"/>
    <cellStyle name="Акцент1 4" xfId="144"/>
    <cellStyle name="Акцент1 5" xfId="145"/>
    <cellStyle name="Акцент1 6" xfId="146"/>
    <cellStyle name="Акцент1 7" xfId="147"/>
    <cellStyle name="Акцент2" xfId="148"/>
    <cellStyle name="Акцент2 2" xfId="149"/>
    <cellStyle name="Акцент2 3" xfId="150"/>
    <cellStyle name="Акцент2 4" xfId="151"/>
    <cellStyle name="Акцент2 5" xfId="152"/>
    <cellStyle name="Акцент2 6" xfId="153"/>
    <cellStyle name="Акцент2 7" xfId="154"/>
    <cellStyle name="Акцент3" xfId="155"/>
    <cellStyle name="Акцент3 2" xfId="156"/>
    <cellStyle name="Акцент3 3" xfId="157"/>
    <cellStyle name="Акцент3 4" xfId="158"/>
    <cellStyle name="Акцент3 5" xfId="159"/>
    <cellStyle name="Акцент3 6" xfId="160"/>
    <cellStyle name="Акцент3 7" xfId="161"/>
    <cellStyle name="Акцент4" xfId="162"/>
    <cellStyle name="Акцент4 2" xfId="163"/>
    <cellStyle name="Акцент4 3" xfId="164"/>
    <cellStyle name="Акцент4 4" xfId="165"/>
    <cellStyle name="Акцент4 5" xfId="166"/>
    <cellStyle name="Акцент4 6" xfId="167"/>
    <cellStyle name="Акцент4 7" xfId="168"/>
    <cellStyle name="Акцент5" xfId="169"/>
    <cellStyle name="Акцент5 2" xfId="170"/>
    <cellStyle name="Акцент5 3" xfId="171"/>
    <cellStyle name="Акцент5 4" xfId="172"/>
    <cellStyle name="Акцент5 5" xfId="173"/>
    <cellStyle name="Акцент5 6" xfId="174"/>
    <cellStyle name="Акцент5 7" xfId="175"/>
    <cellStyle name="Акцент6" xfId="176"/>
    <cellStyle name="Акцент6 2" xfId="177"/>
    <cellStyle name="Акцент6 3" xfId="178"/>
    <cellStyle name="Акцент6 4" xfId="179"/>
    <cellStyle name="Акцент6 5" xfId="180"/>
    <cellStyle name="Акцент6 6" xfId="181"/>
    <cellStyle name="Акцент6 7" xfId="182"/>
    <cellStyle name="Ввод " xfId="183"/>
    <cellStyle name="Ввод  2" xfId="184"/>
    <cellStyle name="Ввод  3" xfId="185"/>
    <cellStyle name="Ввод  4" xfId="186"/>
    <cellStyle name="Ввод  5" xfId="187"/>
    <cellStyle name="Ввод  6" xfId="188"/>
    <cellStyle name="Ввод  7" xfId="189"/>
    <cellStyle name="Вывод" xfId="190"/>
    <cellStyle name="Вывод 2" xfId="191"/>
    <cellStyle name="Вывод 3" xfId="192"/>
    <cellStyle name="Вывод 4" xfId="193"/>
    <cellStyle name="Вывод 5" xfId="194"/>
    <cellStyle name="Вывод 6" xfId="195"/>
    <cellStyle name="Вывод 7" xfId="196"/>
    <cellStyle name="Вычисление" xfId="197"/>
    <cellStyle name="Вычисление 2" xfId="198"/>
    <cellStyle name="Вычисление 3" xfId="199"/>
    <cellStyle name="Вычисление 4" xfId="200"/>
    <cellStyle name="Вычисление 5" xfId="201"/>
    <cellStyle name="Вычисление 6" xfId="202"/>
    <cellStyle name="Вычисление 7" xfId="203"/>
    <cellStyle name="Hyperlink" xfId="204"/>
    <cellStyle name="Currency" xfId="205"/>
    <cellStyle name="Currency [0]" xfId="206"/>
    <cellStyle name="Заголовок 1" xfId="207"/>
    <cellStyle name="Заголовок 1 2" xfId="208"/>
    <cellStyle name="Заголовок 1 3" xfId="209"/>
    <cellStyle name="Заголовок 1 4" xfId="210"/>
    <cellStyle name="Заголовок 1 5" xfId="211"/>
    <cellStyle name="Заголовок 1 6" xfId="212"/>
    <cellStyle name="Заголовок 1 7" xfId="213"/>
    <cellStyle name="Заголовок 2" xfId="214"/>
    <cellStyle name="Заголовок 2 2" xfId="215"/>
    <cellStyle name="Заголовок 2 3" xfId="216"/>
    <cellStyle name="Заголовок 2 4" xfId="217"/>
    <cellStyle name="Заголовок 2 5" xfId="218"/>
    <cellStyle name="Заголовок 2 6" xfId="219"/>
    <cellStyle name="Заголовок 2 7" xfId="220"/>
    <cellStyle name="Заголовок 3" xfId="221"/>
    <cellStyle name="Заголовок 3 2" xfId="222"/>
    <cellStyle name="Заголовок 3 3" xfId="223"/>
    <cellStyle name="Заголовок 3 4" xfId="224"/>
    <cellStyle name="Заголовок 3 5" xfId="225"/>
    <cellStyle name="Заголовок 3 6" xfId="226"/>
    <cellStyle name="Заголовок 3 7" xfId="227"/>
    <cellStyle name="Заголовок 4" xfId="228"/>
    <cellStyle name="Заголовок 4 2" xfId="229"/>
    <cellStyle name="Заголовок 4 3" xfId="230"/>
    <cellStyle name="Заголовок 4 4" xfId="231"/>
    <cellStyle name="Заголовок 4 5" xfId="232"/>
    <cellStyle name="Заголовок 4 6" xfId="233"/>
    <cellStyle name="Заголовок 4 7" xfId="234"/>
    <cellStyle name="Итог" xfId="235"/>
    <cellStyle name="Итог 2" xfId="236"/>
    <cellStyle name="Итог 3" xfId="237"/>
    <cellStyle name="Итог 4" xfId="238"/>
    <cellStyle name="Итог 5" xfId="239"/>
    <cellStyle name="Итог 6" xfId="240"/>
    <cellStyle name="Итог 7" xfId="241"/>
    <cellStyle name="Контрольная ячейка" xfId="242"/>
    <cellStyle name="Контрольная ячейка 2" xfId="243"/>
    <cellStyle name="Контрольная ячейка 3" xfId="244"/>
    <cellStyle name="Контрольная ячейка 4" xfId="245"/>
    <cellStyle name="Контрольная ячейка 5" xfId="246"/>
    <cellStyle name="Контрольная ячейка 6" xfId="247"/>
    <cellStyle name="Контрольная ячейка 7" xfId="248"/>
    <cellStyle name="Название" xfId="249"/>
    <cellStyle name="Название 2" xfId="250"/>
    <cellStyle name="Название 3" xfId="251"/>
    <cellStyle name="Название 4" xfId="252"/>
    <cellStyle name="Название 5" xfId="253"/>
    <cellStyle name="Название 6" xfId="254"/>
    <cellStyle name="Название 7" xfId="255"/>
    <cellStyle name="Нейтральный" xfId="256"/>
    <cellStyle name="Нейтральный 2" xfId="257"/>
    <cellStyle name="Нейтральный 3" xfId="258"/>
    <cellStyle name="Нейтральный 4" xfId="259"/>
    <cellStyle name="Нейтральный 5" xfId="260"/>
    <cellStyle name="Нейтральный 6" xfId="261"/>
    <cellStyle name="Нейтральный 7" xfId="262"/>
    <cellStyle name="Followed Hyperlink" xfId="263"/>
    <cellStyle name="Плохой" xfId="264"/>
    <cellStyle name="Плохой 2" xfId="265"/>
    <cellStyle name="Плохой 3" xfId="266"/>
    <cellStyle name="Плохой 4" xfId="267"/>
    <cellStyle name="Плохой 5" xfId="268"/>
    <cellStyle name="Плохой 6" xfId="269"/>
    <cellStyle name="Плохой 7" xfId="270"/>
    <cellStyle name="Пояснение" xfId="271"/>
    <cellStyle name="Пояснение 2" xfId="272"/>
    <cellStyle name="Пояснение 3" xfId="273"/>
    <cellStyle name="Пояснение 4" xfId="274"/>
    <cellStyle name="Пояснение 5" xfId="275"/>
    <cellStyle name="Пояснение 6" xfId="276"/>
    <cellStyle name="Пояснение 7" xfId="277"/>
    <cellStyle name="Примечание" xfId="278"/>
    <cellStyle name="Примечание 2" xfId="279"/>
    <cellStyle name="Примечание 3" xfId="280"/>
    <cellStyle name="Примечание 4" xfId="281"/>
    <cellStyle name="Примечание 5" xfId="282"/>
    <cellStyle name="Примечание 6" xfId="283"/>
    <cellStyle name="Примечание 7" xfId="284"/>
    <cellStyle name="Percent" xfId="285"/>
    <cellStyle name="Связанная ячейка" xfId="286"/>
    <cellStyle name="Связанная ячейка 2" xfId="287"/>
    <cellStyle name="Связанная ячейка 3" xfId="288"/>
    <cellStyle name="Связанная ячейка 4" xfId="289"/>
    <cellStyle name="Связанная ячейка 5" xfId="290"/>
    <cellStyle name="Связанная ячейка 6" xfId="291"/>
    <cellStyle name="Связанная ячейка 7" xfId="292"/>
    <cellStyle name="Текст предупреждения" xfId="293"/>
    <cellStyle name="Текст предупреждения 2" xfId="294"/>
    <cellStyle name="Текст предупреждения 3" xfId="295"/>
    <cellStyle name="Текст предупреждения 4" xfId="296"/>
    <cellStyle name="Текст предупреждения 5" xfId="297"/>
    <cellStyle name="Текст предупреждения 6" xfId="298"/>
    <cellStyle name="Текст предупреждения 7" xfId="299"/>
    <cellStyle name="Comma" xfId="300"/>
    <cellStyle name="Comma [0]" xfId="301"/>
    <cellStyle name="Хороший" xfId="302"/>
    <cellStyle name="Хороший 2" xfId="303"/>
    <cellStyle name="Хороший 3" xfId="304"/>
    <cellStyle name="Хороший 4" xfId="305"/>
    <cellStyle name="Хороший 5" xfId="306"/>
    <cellStyle name="Хороший 6" xfId="307"/>
    <cellStyle name="Хороший 7" xfId="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4">
      <selection activeCell="D29" sqref="D29"/>
    </sheetView>
  </sheetViews>
  <sheetFormatPr defaultColWidth="9.00390625" defaultRowHeight="12.75"/>
  <cols>
    <col min="1" max="1" width="46.25390625" style="0" customWidth="1"/>
    <col min="2" max="2" width="20.875" style="0" customWidth="1"/>
    <col min="3" max="3" width="25.00390625" style="7" customWidth="1"/>
    <col min="4" max="4" width="16.125" style="0" customWidth="1"/>
  </cols>
  <sheetData>
    <row r="1" spans="1:4" ht="12.75">
      <c r="A1" s="80"/>
      <c r="B1" s="80"/>
      <c r="C1" s="111" t="s">
        <v>189</v>
      </c>
      <c r="D1" s="111"/>
    </row>
    <row r="2" spans="1:4" ht="12.75">
      <c r="A2" s="80"/>
      <c r="B2" s="80"/>
      <c r="C2" s="111" t="s">
        <v>373</v>
      </c>
      <c r="D2" s="111"/>
    </row>
    <row r="3" spans="1:4" ht="12.75">
      <c r="A3" s="111" t="s">
        <v>358</v>
      </c>
      <c r="B3" s="111"/>
      <c r="C3" s="111"/>
      <c r="D3" s="111"/>
    </row>
    <row r="4" spans="1:4" ht="12.75">
      <c r="A4" s="111" t="s">
        <v>360</v>
      </c>
      <c r="B4" s="111"/>
      <c r="C4" s="111"/>
      <c r="D4" s="111"/>
    </row>
    <row r="5" spans="1:4" ht="12.75">
      <c r="A5" s="111" t="s">
        <v>486</v>
      </c>
      <c r="B5" s="113"/>
      <c r="C5" s="113"/>
      <c r="D5" s="113"/>
    </row>
    <row r="6" spans="1:4" ht="12.75">
      <c r="A6" s="80"/>
      <c r="B6" s="80"/>
      <c r="C6" s="111" t="s">
        <v>489</v>
      </c>
      <c r="D6" s="111"/>
    </row>
    <row r="7" spans="1:4" ht="12.75">
      <c r="A7" s="1"/>
      <c r="B7" s="1"/>
      <c r="C7" s="81"/>
      <c r="D7" s="81"/>
    </row>
    <row r="8" spans="1:4" ht="12.75">
      <c r="A8" s="1"/>
      <c r="B8" s="1"/>
      <c r="C8" s="112"/>
      <c r="D8" s="112"/>
    </row>
    <row r="9" spans="1:4" ht="15.75">
      <c r="A9" s="114" t="s">
        <v>129</v>
      </c>
      <c r="B9" s="114"/>
      <c r="C9" s="114"/>
      <c r="D9" s="115"/>
    </row>
    <row r="10" spans="1:4" ht="30.75" customHeight="1">
      <c r="A10" s="121" t="s">
        <v>363</v>
      </c>
      <c r="B10" s="121"/>
      <c r="C10" s="121"/>
      <c r="D10" s="121"/>
    </row>
    <row r="11" spans="1:4" ht="15.75">
      <c r="A11" s="114" t="s">
        <v>490</v>
      </c>
      <c r="B11" s="122"/>
      <c r="C11" s="122"/>
      <c r="D11" s="122"/>
    </row>
    <row r="12" spans="1:4" ht="18.75">
      <c r="A12" s="82"/>
      <c r="B12" s="82"/>
      <c r="C12" s="83"/>
      <c r="D12" s="82"/>
    </row>
    <row r="13" spans="1:4" ht="12.75">
      <c r="A13" s="1"/>
      <c r="B13" s="1"/>
      <c r="C13" s="21"/>
      <c r="D13" s="1" t="s">
        <v>25</v>
      </c>
    </row>
    <row r="14" spans="1:4" ht="12.75">
      <c r="A14" s="118" t="s">
        <v>128</v>
      </c>
      <c r="B14" s="116" t="s">
        <v>198</v>
      </c>
      <c r="C14" s="116" t="s">
        <v>340</v>
      </c>
      <c r="D14" s="116" t="s">
        <v>330</v>
      </c>
    </row>
    <row r="15" spans="1:4" ht="54" customHeight="1">
      <c r="A15" s="119"/>
      <c r="B15" s="117"/>
      <c r="C15" s="117"/>
      <c r="D15" s="120"/>
    </row>
    <row r="16" spans="1:4" ht="25.5">
      <c r="A16" s="14" t="s">
        <v>341</v>
      </c>
      <c r="B16" s="84" t="s">
        <v>336</v>
      </c>
      <c r="C16" s="85" t="s">
        <v>343</v>
      </c>
      <c r="D16" s="86">
        <v>-45123.5</v>
      </c>
    </row>
    <row r="17" spans="1:4" ht="12.75">
      <c r="A17" s="1"/>
      <c r="B17" s="4"/>
      <c r="C17" s="2"/>
      <c r="D17" s="1"/>
    </row>
    <row r="18" spans="1:4" ht="27" hidden="1">
      <c r="A18" s="87" t="s">
        <v>39</v>
      </c>
      <c r="B18" s="88"/>
      <c r="C18" s="2" t="s">
        <v>42</v>
      </c>
      <c r="D18" s="1"/>
    </row>
    <row r="19" spans="1:4" ht="25.5" hidden="1">
      <c r="A19" s="50" t="s">
        <v>40</v>
      </c>
      <c r="B19" s="89"/>
      <c r="C19" s="2" t="s">
        <v>43</v>
      </c>
      <c r="D19" s="1"/>
    </row>
    <row r="20" spans="1:4" ht="38.25" hidden="1">
      <c r="A20" s="50" t="s">
        <v>41</v>
      </c>
      <c r="B20" s="89"/>
      <c r="C20" s="2" t="s">
        <v>44</v>
      </c>
      <c r="D20" s="2"/>
    </row>
    <row r="21" spans="1:4" ht="25.5">
      <c r="A21" s="9" t="s">
        <v>342</v>
      </c>
      <c r="B21" s="84" t="s">
        <v>336</v>
      </c>
      <c r="C21" s="85" t="s">
        <v>344</v>
      </c>
      <c r="D21" s="2">
        <f>SUM(D25+D29)</f>
        <v>45123.5</v>
      </c>
    </row>
    <row r="22" spans="1:4" ht="12.75">
      <c r="A22" s="1" t="s">
        <v>1</v>
      </c>
      <c r="B22" s="84" t="s">
        <v>336</v>
      </c>
      <c r="C22" s="85" t="s">
        <v>345</v>
      </c>
      <c r="D22" s="6">
        <f>SUM(D25)</f>
        <v>-1129926</v>
      </c>
    </row>
    <row r="23" spans="1:4" ht="12.75">
      <c r="A23" s="1" t="s">
        <v>2</v>
      </c>
      <c r="B23" s="84" t="s">
        <v>336</v>
      </c>
      <c r="C23" s="85" t="s">
        <v>346</v>
      </c>
      <c r="D23" s="6">
        <f>SUM(D25)</f>
        <v>-1129926</v>
      </c>
    </row>
    <row r="24" spans="1:4" ht="25.5">
      <c r="A24" s="9" t="s">
        <v>3</v>
      </c>
      <c r="B24" s="84" t="s">
        <v>336</v>
      </c>
      <c r="C24" s="85" t="s">
        <v>347</v>
      </c>
      <c r="D24" s="6">
        <f>SUM(D25)</f>
        <v>-1129926</v>
      </c>
    </row>
    <row r="25" spans="1:4" ht="25.5">
      <c r="A25" s="9" t="s">
        <v>145</v>
      </c>
      <c r="B25" s="84" t="s">
        <v>336</v>
      </c>
      <c r="C25" s="85" t="s">
        <v>348</v>
      </c>
      <c r="D25" s="6">
        <v>-1129926</v>
      </c>
    </row>
    <row r="26" spans="1:4" ht="12.75">
      <c r="A26" s="1" t="s">
        <v>4</v>
      </c>
      <c r="B26" s="84" t="s">
        <v>336</v>
      </c>
      <c r="C26" s="85" t="s">
        <v>353</v>
      </c>
      <c r="D26" s="2">
        <f>SUM(D29)</f>
        <v>1175049.5</v>
      </c>
    </row>
    <row r="27" spans="1:4" ht="12.75">
      <c r="A27" s="1" t="s">
        <v>5</v>
      </c>
      <c r="B27" s="84" t="s">
        <v>336</v>
      </c>
      <c r="C27" s="85" t="s">
        <v>349</v>
      </c>
      <c r="D27" s="2">
        <f>SUM(D29)</f>
        <v>1175049.5</v>
      </c>
    </row>
    <row r="28" spans="1:4" ht="25.5">
      <c r="A28" s="9" t="s">
        <v>6</v>
      </c>
      <c r="B28" s="84" t="s">
        <v>336</v>
      </c>
      <c r="C28" s="85" t="s">
        <v>350</v>
      </c>
      <c r="D28" s="2">
        <f>SUM(D29)</f>
        <v>1175049.5</v>
      </c>
    </row>
    <row r="29" spans="1:4" ht="25.5">
      <c r="A29" s="9" t="s">
        <v>144</v>
      </c>
      <c r="B29" s="84" t="s">
        <v>336</v>
      </c>
      <c r="C29" s="85" t="s">
        <v>351</v>
      </c>
      <c r="D29" s="2">
        <v>1175049.5</v>
      </c>
    </row>
    <row r="30" spans="1:4" ht="12.75">
      <c r="A30" s="44"/>
      <c r="B30" s="45"/>
      <c r="C30" s="47"/>
      <c r="D30" s="46"/>
    </row>
  </sheetData>
  <sheetProtection/>
  <mergeCells count="14">
    <mergeCell ref="A9:D9"/>
    <mergeCell ref="B14:B15"/>
    <mergeCell ref="A14:A15"/>
    <mergeCell ref="C14:C15"/>
    <mergeCell ref="D14:D15"/>
    <mergeCell ref="A10:D10"/>
    <mergeCell ref="A11:D11"/>
    <mergeCell ref="C2:D2"/>
    <mergeCell ref="C1:D1"/>
    <mergeCell ref="C8:D8"/>
    <mergeCell ref="A4:D4"/>
    <mergeCell ref="C6:D6"/>
    <mergeCell ref="A3:D3"/>
    <mergeCell ref="A5:D5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9"/>
  <sheetViews>
    <sheetView zoomScalePageLayoutView="0" workbookViewId="0" topLeftCell="A1">
      <selection activeCell="A87" sqref="A87"/>
    </sheetView>
  </sheetViews>
  <sheetFormatPr defaultColWidth="9.00390625" defaultRowHeight="12.75"/>
  <cols>
    <col min="1" max="1" width="46.875" style="0" customWidth="1"/>
    <col min="2" max="2" width="13.25390625" style="0" customWidth="1"/>
    <col min="3" max="3" width="12.125" style="0" customWidth="1"/>
    <col min="4" max="4" width="16.375" style="10" customWidth="1"/>
  </cols>
  <sheetData>
    <row r="1" spans="1:4" ht="12.75">
      <c r="A1" s="1"/>
      <c r="B1" s="90"/>
      <c r="C1" s="123" t="s">
        <v>188</v>
      </c>
      <c r="D1" s="123"/>
    </row>
    <row r="2" spans="1:4" ht="12.75">
      <c r="A2" s="123" t="s">
        <v>373</v>
      </c>
      <c r="B2" s="115"/>
      <c r="C2" s="115"/>
      <c r="D2" s="115"/>
    </row>
    <row r="3" spans="1:4" ht="12.75">
      <c r="A3" s="123" t="s">
        <v>358</v>
      </c>
      <c r="B3" s="115"/>
      <c r="C3" s="115"/>
      <c r="D3" s="115"/>
    </row>
    <row r="4" spans="1:4" ht="12.75">
      <c r="A4" s="123" t="s">
        <v>195</v>
      </c>
      <c r="B4" s="123"/>
      <c r="C4" s="123"/>
      <c r="D4" s="123"/>
    </row>
    <row r="5" spans="1:4" ht="12.75">
      <c r="A5" s="127" t="s">
        <v>486</v>
      </c>
      <c r="B5" s="128"/>
      <c r="C5" s="128"/>
      <c r="D5" s="128"/>
    </row>
    <row r="6" spans="1:4" ht="12.75">
      <c r="A6" s="123" t="s">
        <v>487</v>
      </c>
      <c r="B6" s="115"/>
      <c r="C6" s="115"/>
      <c r="D6" s="115"/>
    </row>
    <row r="7" spans="1:4" ht="12.75">
      <c r="A7" s="1"/>
      <c r="B7" s="72"/>
      <c r="C7" s="72"/>
      <c r="D7" s="72"/>
    </row>
    <row r="8" spans="1:4" ht="15">
      <c r="A8" s="1"/>
      <c r="B8" s="91"/>
      <c r="C8" s="91"/>
      <c r="D8" s="92"/>
    </row>
    <row r="9" spans="1:4" ht="15.75">
      <c r="A9" s="125" t="s">
        <v>328</v>
      </c>
      <c r="B9" s="125"/>
      <c r="C9" s="125"/>
      <c r="D9" s="125"/>
    </row>
    <row r="10" spans="1:4" ht="43.5" customHeight="1">
      <c r="A10" s="126" t="s">
        <v>488</v>
      </c>
      <c r="B10" s="126"/>
      <c r="C10" s="126"/>
      <c r="D10" s="126"/>
    </row>
    <row r="11" spans="1:4" ht="15.75">
      <c r="A11" s="124"/>
      <c r="B11" s="124"/>
      <c r="C11" s="124"/>
      <c r="D11" s="124"/>
    </row>
    <row r="12" spans="1:4" ht="15.75">
      <c r="A12" s="39"/>
      <c r="B12" s="39"/>
      <c r="C12" s="39"/>
      <c r="D12" s="40" t="s">
        <v>25</v>
      </c>
    </row>
    <row r="13" spans="1:6" ht="31.5">
      <c r="A13" s="41" t="s">
        <v>47</v>
      </c>
      <c r="B13" s="41" t="s">
        <v>53</v>
      </c>
      <c r="C13" s="41" t="s">
        <v>48</v>
      </c>
      <c r="D13" s="42" t="s">
        <v>330</v>
      </c>
      <c r="E13" s="15"/>
      <c r="F13" s="16"/>
    </row>
    <row r="14" spans="1:4" ht="15">
      <c r="A14" s="24"/>
      <c r="B14" s="24"/>
      <c r="C14" s="24"/>
      <c r="D14" s="25"/>
    </row>
    <row r="15" spans="1:4" s="12" customFormat="1" ht="14.25">
      <c r="A15" s="26" t="s">
        <v>51</v>
      </c>
      <c r="B15" s="27" t="s">
        <v>52</v>
      </c>
      <c r="C15" s="28"/>
      <c r="D15" s="29">
        <f>SUM(D16+D18+D20+D22+D17+D21+D19)</f>
        <v>84447.29999999999</v>
      </c>
    </row>
    <row r="16" spans="1:4" ht="45">
      <c r="A16" s="30" t="s">
        <v>27</v>
      </c>
      <c r="B16" s="31" t="s">
        <v>52</v>
      </c>
      <c r="C16" s="31" t="s">
        <v>68</v>
      </c>
      <c r="D16" s="32">
        <v>5010.3</v>
      </c>
    </row>
    <row r="17" spans="1:4" ht="60">
      <c r="A17" s="30" t="s">
        <v>29</v>
      </c>
      <c r="B17" s="31" t="s">
        <v>52</v>
      </c>
      <c r="C17" s="31" t="s">
        <v>71</v>
      </c>
      <c r="D17" s="32">
        <v>12535.9</v>
      </c>
    </row>
    <row r="18" spans="1:4" ht="60">
      <c r="A18" s="30" t="s">
        <v>30</v>
      </c>
      <c r="B18" s="31" t="s">
        <v>52</v>
      </c>
      <c r="C18" s="31" t="s">
        <v>54</v>
      </c>
      <c r="D18" s="32">
        <v>27692.4</v>
      </c>
    </row>
    <row r="19" spans="1:4" ht="15">
      <c r="A19" s="30" t="s">
        <v>65</v>
      </c>
      <c r="B19" s="31" t="s">
        <v>52</v>
      </c>
      <c r="C19" s="31" t="s">
        <v>66</v>
      </c>
      <c r="D19" s="32">
        <v>26</v>
      </c>
    </row>
    <row r="20" spans="1:4" ht="60">
      <c r="A20" s="30" t="s">
        <v>31</v>
      </c>
      <c r="B20" s="31" t="s">
        <v>52</v>
      </c>
      <c r="C20" s="31" t="s">
        <v>72</v>
      </c>
      <c r="D20" s="32">
        <v>8170.7</v>
      </c>
    </row>
    <row r="21" spans="1:4" ht="30">
      <c r="A21" s="30" t="s">
        <v>191</v>
      </c>
      <c r="B21" s="31" t="s">
        <v>52</v>
      </c>
      <c r="C21" s="31" t="s">
        <v>74</v>
      </c>
      <c r="D21" s="32">
        <v>1532.2</v>
      </c>
    </row>
    <row r="22" spans="1:4" ht="15">
      <c r="A22" s="30" t="s">
        <v>7</v>
      </c>
      <c r="B22" s="31" t="s">
        <v>52</v>
      </c>
      <c r="C22" s="31" t="s">
        <v>34</v>
      </c>
      <c r="D22" s="32">
        <v>29479.8</v>
      </c>
    </row>
    <row r="23" spans="1:4" ht="15">
      <c r="A23" s="26" t="s">
        <v>35</v>
      </c>
      <c r="B23" s="33" t="s">
        <v>68</v>
      </c>
      <c r="C23" s="31"/>
      <c r="D23" s="33" t="s">
        <v>505</v>
      </c>
    </row>
    <row r="24" spans="1:4" ht="15">
      <c r="A24" s="23" t="s">
        <v>36</v>
      </c>
      <c r="B24" s="31" t="s">
        <v>68</v>
      </c>
      <c r="C24" s="31" t="s">
        <v>71</v>
      </c>
      <c r="D24" s="31" t="s">
        <v>505</v>
      </c>
    </row>
    <row r="25" spans="1:5" s="12" customFormat="1" ht="29.25">
      <c r="A25" s="34" t="s">
        <v>132</v>
      </c>
      <c r="B25" s="33" t="s">
        <v>71</v>
      </c>
      <c r="C25" s="31"/>
      <c r="D25" s="29">
        <f>SUM(D26+D27)</f>
        <v>1715.3000000000002</v>
      </c>
      <c r="E25" s="13"/>
    </row>
    <row r="26" spans="1:5" s="12" customFormat="1" ht="45">
      <c r="A26" s="30" t="s">
        <v>141</v>
      </c>
      <c r="B26" s="31" t="s">
        <v>71</v>
      </c>
      <c r="C26" s="31" t="s">
        <v>73</v>
      </c>
      <c r="D26" s="31" t="s">
        <v>506</v>
      </c>
      <c r="E26" s="13"/>
    </row>
    <row r="27" spans="1:5" s="12" customFormat="1" ht="45">
      <c r="A27" s="30" t="s">
        <v>472</v>
      </c>
      <c r="B27" s="31" t="s">
        <v>71</v>
      </c>
      <c r="C27" s="31" t="s">
        <v>56</v>
      </c>
      <c r="D27" s="31" t="s">
        <v>507</v>
      </c>
      <c r="E27" s="13"/>
    </row>
    <row r="28" spans="1:5" s="12" customFormat="1" ht="15">
      <c r="A28" s="34" t="s">
        <v>8</v>
      </c>
      <c r="B28" s="33" t="s">
        <v>54</v>
      </c>
      <c r="C28" s="31"/>
      <c r="D28" s="29">
        <f>SUM(D31+D30+D29)</f>
        <v>31871.6</v>
      </c>
      <c r="E28" s="13"/>
    </row>
    <row r="29" spans="1:5" s="12" customFormat="1" ht="15">
      <c r="A29" s="30" t="s">
        <v>181</v>
      </c>
      <c r="B29" s="31" t="s">
        <v>54</v>
      </c>
      <c r="C29" s="31" t="s">
        <v>66</v>
      </c>
      <c r="D29" s="32">
        <v>16836.6</v>
      </c>
      <c r="E29" s="13"/>
    </row>
    <row r="30" spans="1:5" s="12" customFormat="1" ht="15">
      <c r="A30" s="30" t="s">
        <v>395</v>
      </c>
      <c r="B30" s="31" t="s">
        <v>54</v>
      </c>
      <c r="C30" s="31" t="s">
        <v>73</v>
      </c>
      <c r="D30" s="32">
        <v>14925</v>
      </c>
      <c r="E30" s="13"/>
    </row>
    <row r="31" spans="1:5" s="12" customFormat="1" ht="30">
      <c r="A31" s="30" t="s">
        <v>142</v>
      </c>
      <c r="B31" s="31" t="s">
        <v>54</v>
      </c>
      <c r="C31" s="31" t="s">
        <v>143</v>
      </c>
      <c r="D31" s="31" t="s">
        <v>508</v>
      </c>
      <c r="E31" s="13"/>
    </row>
    <row r="32" spans="1:4" ht="15">
      <c r="A32" s="34" t="s">
        <v>154</v>
      </c>
      <c r="B32" s="33" t="s">
        <v>66</v>
      </c>
      <c r="C32" s="31"/>
      <c r="D32" s="29">
        <f>SUM(D33:D35)</f>
        <v>79514.7</v>
      </c>
    </row>
    <row r="33" spans="1:4" ht="15">
      <c r="A33" s="30" t="s">
        <v>45</v>
      </c>
      <c r="B33" s="31" t="s">
        <v>66</v>
      </c>
      <c r="C33" s="31" t="s">
        <v>52</v>
      </c>
      <c r="D33" s="32">
        <v>29136.2</v>
      </c>
    </row>
    <row r="34" spans="1:6" ht="15">
      <c r="A34" s="30" t="s">
        <v>159</v>
      </c>
      <c r="B34" s="31" t="s">
        <v>66</v>
      </c>
      <c r="C34" s="31" t="s">
        <v>68</v>
      </c>
      <c r="D34" s="32">
        <v>12160.3</v>
      </c>
      <c r="F34" s="10"/>
    </row>
    <row r="35" spans="1:4" ht="15">
      <c r="A35" s="30" t="s">
        <v>187</v>
      </c>
      <c r="B35" s="31" t="s">
        <v>66</v>
      </c>
      <c r="C35" s="31" t="s">
        <v>71</v>
      </c>
      <c r="D35" s="32">
        <v>38218.2</v>
      </c>
    </row>
    <row r="36" spans="1:4" ht="14.25">
      <c r="A36" s="34" t="s">
        <v>176</v>
      </c>
      <c r="B36" s="33" t="s">
        <v>72</v>
      </c>
      <c r="C36" s="33"/>
      <c r="D36" s="29">
        <v>4654.4</v>
      </c>
    </row>
    <row r="37" spans="1:4" ht="30">
      <c r="A37" s="30" t="s">
        <v>149</v>
      </c>
      <c r="B37" s="31" t="s">
        <v>72</v>
      </c>
      <c r="C37" s="31" t="s">
        <v>71</v>
      </c>
      <c r="D37" s="32">
        <v>4654.4</v>
      </c>
    </row>
    <row r="38" spans="1:4" s="12" customFormat="1" ht="18.75" customHeight="1">
      <c r="A38" s="34" t="s">
        <v>119</v>
      </c>
      <c r="B38" s="33" t="s">
        <v>74</v>
      </c>
      <c r="C38" s="33"/>
      <c r="D38" s="29">
        <f>SUM(D39:D42)</f>
        <v>794326.8999999999</v>
      </c>
    </row>
    <row r="39" spans="1:4" ht="15">
      <c r="A39" s="30" t="s">
        <v>120</v>
      </c>
      <c r="B39" s="31" t="s">
        <v>74</v>
      </c>
      <c r="C39" s="31" t="s">
        <v>52</v>
      </c>
      <c r="D39" s="32">
        <v>213897.1</v>
      </c>
    </row>
    <row r="40" spans="1:4" ht="15">
      <c r="A40" s="30" t="s">
        <v>80</v>
      </c>
      <c r="B40" s="31" t="s">
        <v>74</v>
      </c>
      <c r="C40" s="31" t="s">
        <v>68</v>
      </c>
      <c r="D40" s="35">
        <v>526012.7</v>
      </c>
    </row>
    <row r="41" spans="1:4" ht="15">
      <c r="A41" s="30" t="s">
        <v>26</v>
      </c>
      <c r="B41" s="31" t="s">
        <v>74</v>
      </c>
      <c r="C41" s="31" t="s">
        <v>74</v>
      </c>
      <c r="D41" s="35">
        <v>25643</v>
      </c>
    </row>
    <row r="42" spans="1:4" ht="15">
      <c r="A42" s="30" t="s">
        <v>86</v>
      </c>
      <c r="B42" s="31" t="s">
        <v>74</v>
      </c>
      <c r="C42" s="31" t="s">
        <v>73</v>
      </c>
      <c r="D42" s="35">
        <v>28774.1</v>
      </c>
    </row>
    <row r="43" spans="1:4" ht="14.25">
      <c r="A43" s="36" t="s">
        <v>14</v>
      </c>
      <c r="B43" s="33" t="s">
        <v>101</v>
      </c>
      <c r="C43" s="33"/>
      <c r="D43" s="29">
        <f>SUM(D44:D46)</f>
        <v>101882.1</v>
      </c>
    </row>
    <row r="44" spans="1:4" ht="15">
      <c r="A44" s="30" t="s">
        <v>100</v>
      </c>
      <c r="B44" s="31" t="s">
        <v>101</v>
      </c>
      <c r="C44" s="31" t="s">
        <v>52</v>
      </c>
      <c r="D44" s="35">
        <v>91486.2</v>
      </c>
    </row>
    <row r="45" spans="1:4" ht="15">
      <c r="A45" s="30" t="s">
        <v>15</v>
      </c>
      <c r="B45" s="31" t="s">
        <v>101</v>
      </c>
      <c r="C45" s="31" t="s">
        <v>68</v>
      </c>
      <c r="D45" s="32">
        <v>6887.8</v>
      </c>
    </row>
    <row r="46" spans="1:4" ht="30">
      <c r="A46" s="30" t="s">
        <v>16</v>
      </c>
      <c r="B46" s="31" t="s">
        <v>101</v>
      </c>
      <c r="C46" s="31" t="s">
        <v>54</v>
      </c>
      <c r="D46" s="32">
        <v>3508.1</v>
      </c>
    </row>
    <row r="47" spans="1:4" ht="15" hidden="1">
      <c r="A47" s="30" t="s">
        <v>111</v>
      </c>
      <c r="B47" s="31"/>
      <c r="C47" s="31"/>
      <c r="D47" s="32"/>
    </row>
    <row r="48" spans="1:4" ht="15" hidden="1">
      <c r="A48" s="30" t="s">
        <v>112</v>
      </c>
      <c r="B48" s="31" t="s">
        <v>101</v>
      </c>
      <c r="C48" s="31" t="s">
        <v>52</v>
      </c>
      <c r="D48" s="35"/>
    </row>
    <row r="49" spans="1:4" ht="15" hidden="1">
      <c r="A49" s="30" t="s">
        <v>79</v>
      </c>
      <c r="B49" s="31"/>
      <c r="C49" s="31"/>
      <c r="D49" s="32"/>
    </row>
    <row r="50" spans="1:4" ht="15" hidden="1">
      <c r="A50" s="30" t="s">
        <v>78</v>
      </c>
      <c r="B50" s="31" t="s">
        <v>101</v>
      </c>
      <c r="C50" s="31" t="s">
        <v>52</v>
      </c>
      <c r="D50" s="32"/>
    </row>
    <row r="51" spans="1:4" ht="15" hidden="1">
      <c r="A51" s="30" t="s">
        <v>59</v>
      </c>
      <c r="B51" s="31"/>
      <c r="C51" s="31"/>
      <c r="D51" s="32"/>
    </row>
    <row r="52" spans="1:4" ht="15" hidden="1">
      <c r="A52" s="30" t="s">
        <v>57</v>
      </c>
      <c r="B52" s="31" t="s">
        <v>101</v>
      </c>
      <c r="C52" s="31" t="s">
        <v>52</v>
      </c>
      <c r="D52" s="32"/>
    </row>
    <row r="53" spans="1:4" ht="15" hidden="1">
      <c r="A53" s="30" t="s">
        <v>115</v>
      </c>
      <c r="B53" s="31"/>
      <c r="C53" s="31"/>
      <c r="D53" s="32"/>
    </row>
    <row r="54" spans="1:4" ht="15" hidden="1">
      <c r="A54" s="30" t="s">
        <v>116</v>
      </c>
      <c r="B54" s="31"/>
      <c r="C54" s="31"/>
      <c r="D54" s="32"/>
    </row>
    <row r="55" spans="1:4" ht="15" hidden="1">
      <c r="A55" s="30" t="s">
        <v>58</v>
      </c>
      <c r="B55" s="31" t="s">
        <v>101</v>
      </c>
      <c r="C55" s="31" t="s">
        <v>52</v>
      </c>
      <c r="D55" s="35"/>
    </row>
    <row r="56" spans="1:4" ht="15" hidden="1">
      <c r="A56" s="30" t="s">
        <v>59</v>
      </c>
      <c r="B56" s="31"/>
      <c r="C56" s="31"/>
      <c r="D56" s="32"/>
    </row>
    <row r="57" spans="1:4" ht="15" hidden="1">
      <c r="A57" s="30" t="s">
        <v>57</v>
      </c>
      <c r="B57" s="31" t="s">
        <v>101</v>
      </c>
      <c r="C57" s="31" t="s">
        <v>52</v>
      </c>
      <c r="D57" s="32"/>
    </row>
    <row r="58" spans="1:4" ht="15" hidden="1">
      <c r="A58" s="30" t="s">
        <v>121</v>
      </c>
      <c r="B58" s="31"/>
      <c r="C58" s="31"/>
      <c r="D58" s="32"/>
    </row>
    <row r="59" spans="1:4" ht="15" hidden="1">
      <c r="A59" s="30" t="s">
        <v>58</v>
      </c>
      <c r="B59" s="31" t="s">
        <v>101</v>
      </c>
      <c r="C59" s="31" t="s">
        <v>68</v>
      </c>
      <c r="D59" s="32"/>
    </row>
    <row r="60" spans="1:4" ht="15" hidden="1">
      <c r="A60" s="30" t="s">
        <v>113</v>
      </c>
      <c r="B60" s="31"/>
      <c r="C60" s="31"/>
      <c r="D60" s="32"/>
    </row>
    <row r="61" spans="1:4" ht="15" hidden="1">
      <c r="A61" s="30" t="s">
        <v>114</v>
      </c>
      <c r="B61" s="31"/>
      <c r="C61" s="31"/>
      <c r="D61" s="32"/>
    </row>
    <row r="62" spans="1:4" ht="15" hidden="1">
      <c r="A62" s="30" t="s">
        <v>102</v>
      </c>
      <c r="B62" s="31" t="s">
        <v>101</v>
      </c>
      <c r="C62" s="31" t="s">
        <v>68</v>
      </c>
      <c r="D62" s="32"/>
    </row>
    <row r="63" spans="1:4" ht="15" hidden="1">
      <c r="A63" s="30" t="s">
        <v>115</v>
      </c>
      <c r="B63" s="31"/>
      <c r="C63" s="31"/>
      <c r="D63" s="32"/>
    </row>
    <row r="64" spans="1:4" ht="15" hidden="1">
      <c r="A64" s="30" t="s">
        <v>116</v>
      </c>
      <c r="B64" s="31"/>
      <c r="C64" s="31"/>
      <c r="D64" s="32"/>
    </row>
    <row r="65" spans="1:4" ht="15" hidden="1">
      <c r="A65" s="30" t="s">
        <v>58</v>
      </c>
      <c r="B65" s="31" t="s">
        <v>101</v>
      </c>
      <c r="C65" s="31" t="s">
        <v>68</v>
      </c>
      <c r="D65" s="32"/>
    </row>
    <row r="66" spans="1:4" ht="15" hidden="1">
      <c r="A66" s="30"/>
      <c r="B66" s="31"/>
      <c r="C66" s="31"/>
      <c r="D66" s="32"/>
    </row>
    <row r="67" spans="1:4" ht="15" hidden="1">
      <c r="A67" s="30" t="s">
        <v>117</v>
      </c>
      <c r="B67" s="31"/>
      <c r="C67" s="31"/>
      <c r="D67" s="32"/>
    </row>
    <row r="68" spans="1:4" ht="15" hidden="1">
      <c r="A68" s="30" t="s">
        <v>114</v>
      </c>
      <c r="B68" s="31"/>
      <c r="C68" s="31"/>
      <c r="D68" s="32"/>
    </row>
    <row r="69" spans="1:4" ht="15" hidden="1">
      <c r="A69" s="30" t="s">
        <v>102</v>
      </c>
      <c r="B69" s="31" t="s">
        <v>101</v>
      </c>
      <c r="C69" s="31" t="s">
        <v>72</v>
      </c>
      <c r="D69" s="35"/>
    </row>
    <row r="70" spans="1:4" ht="15" hidden="1">
      <c r="A70" s="30" t="s">
        <v>87</v>
      </c>
      <c r="B70" s="31"/>
      <c r="C70" s="31"/>
      <c r="D70" s="32"/>
    </row>
    <row r="71" spans="1:4" ht="15" hidden="1">
      <c r="A71" s="30" t="s">
        <v>88</v>
      </c>
      <c r="B71" s="31"/>
      <c r="C71" s="31"/>
      <c r="D71" s="32"/>
    </row>
    <row r="72" spans="1:4" ht="15" hidden="1">
      <c r="A72" s="30" t="s">
        <v>89</v>
      </c>
      <c r="B72" s="31"/>
      <c r="C72" s="31"/>
      <c r="D72" s="32"/>
    </row>
    <row r="73" spans="1:4" ht="15" hidden="1">
      <c r="A73" s="30" t="s">
        <v>90</v>
      </c>
      <c r="B73" s="31"/>
      <c r="C73" s="31"/>
      <c r="D73" s="32"/>
    </row>
    <row r="74" spans="1:4" ht="15" hidden="1">
      <c r="A74" s="30" t="s">
        <v>118</v>
      </c>
      <c r="B74" s="31"/>
      <c r="C74" s="31"/>
      <c r="D74" s="32"/>
    </row>
    <row r="75" spans="1:4" ht="15" hidden="1">
      <c r="A75" s="30" t="s">
        <v>91</v>
      </c>
      <c r="B75" s="31" t="s">
        <v>101</v>
      </c>
      <c r="C75" s="31" t="s">
        <v>72</v>
      </c>
      <c r="D75" s="32"/>
    </row>
    <row r="76" spans="1:4" ht="15" hidden="1">
      <c r="A76" s="30" t="s">
        <v>79</v>
      </c>
      <c r="B76" s="31"/>
      <c r="C76" s="31"/>
      <c r="D76" s="32"/>
    </row>
    <row r="77" spans="1:4" ht="15" hidden="1">
      <c r="A77" s="30" t="s">
        <v>78</v>
      </c>
      <c r="B77" s="31" t="s">
        <v>101</v>
      </c>
      <c r="C77" s="31" t="s">
        <v>72</v>
      </c>
      <c r="D77" s="32"/>
    </row>
    <row r="78" spans="1:4" ht="15" hidden="1">
      <c r="A78" s="30" t="s">
        <v>59</v>
      </c>
      <c r="B78" s="31"/>
      <c r="C78" s="31"/>
      <c r="D78" s="32"/>
    </row>
    <row r="79" spans="1:4" ht="15" hidden="1">
      <c r="A79" s="30" t="s">
        <v>57</v>
      </c>
      <c r="B79" s="31" t="s">
        <v>101</v>
      </c>
      <c r="C79" s="31" t="s">
        <v>72</v>
      </c>
      <c r="D79" s="32"/>
    </row>
    <row r="80" spans="1:4" ht="14.25">
      <c r="A80" s="34" t="s">
        <v>146</v>
      </c>
      <c r="B80" s="33" t="s">
        <v>73</v>
      </c>
      <c r="C80" s="33"/>
      <c r="D80" s="29">
        <v>719.1</v>
      </c>
    </row>
    <row r="81" spans="1:4" ht="15">
      <c r="A81" s="30" t="s">
        <v>147</v>
      </c>
      <c r="B81" s="31" t="s">
        <v>73</v>
      </c>
      <c r="C81" s="31" t="s">
        <v>74</v>
      </c>
      <c r="D81" s="32">
        <v>719.1</v>
      </c>
    </row>
    <row r="82" spans="1:4" ht="19.5" customHeight="1">
      <c r="A82" s="34" t="s">
        <v>127</v>
      </c>
      <c r="B82" s="33" t="s">
        <v>62</v>
      </c>
      <c r="C82" s="33"/>
      <c r="D82" s="29">
        <f>SUM(D83:D84)</f>
        <v>22721.7</v>
      </c>
    </row>
    <row r="83" spans="1:4" ht="15">
      <c r="A83" s="30" t="s">
        <v>96</v>
      </c>
      <c r="B83" s="31" t="s">
        <v>62</v>
      </c>
      <c r="C83" s="31" t="s">
        <v>71</v>
      </c>
      <c r="D83" s="32">
        <v>10714.6</v>
      </c>
    </row>
    <row r="84" spans="1:4" ht="15">
      <c r="A84" s="30" t="s">
        <v>446</v>
      </c>
      <c r="B84" s="31" t="s">
        <v>62</v>
      </c>
      <c r="C84" s="31" t="s">
        <v>54</v>
      </c>
      <c r="D84" s="32">
        <v>12007.1</v>
      </c>
    </row>
    <row r="85" spans="1:4" ht="15">
      <c r="A85" s="34" t="s">
        <v>122</v>
      </c>
      <c r="B85" s="33" t="s">
        <v>123</v>
      </c>
      <c r="C85" s="31"/>
      <c r="D85" s="29">
        <v>5840.5</v>
      </c>
    </row>
    <row r="86" spans="1:4" ht="15">
      <c r="A86" s="30" t="s">
        <v>21</v>
      </c>
      <c r="B86" s="31" t="s">
        <v>123</v>
      </c>
      <c r="C86" s="31" t="s">
        <v>68</v>
      </c>
      <c r="D86" s="32">
        <v>5840.5</v>
      </c>
    </row>
    <row r="87" spans="1:4" ht="27" customHeight="1">
      <c r="A87" s="34" t="s">
        <v>22</v>
      </c>
      <c r="B87" s="33" t="s">
        <v>56</v>
      </c>
      <c r="C87" s="33"/>
      <c r="D87" s="29">
        <f>SUM(D88:D89)</f>
        <v>40921.8</v>
      </c>
    </row>
    <row r="88" spans="1:4" ht="30">
      <c r="A88" s="30" t="s">
        <v>23</v>
      </c>
      <c r="B88" s="31" t="s">
        <v>56</v>
      </c>
      <c r="C88" s="31" t="s">
        <v>52</v>
      </c>
      <c r="D88" s="32">
        <v>40428.5</v>
      </c>
    </row>
    <row r="89" spans="1:4" ht="15">
      <c r="A89" s="30" t="s">
        <v>24</v>
      </c>
      <c r="B89" s="31" t="s">
        <v>56</v>
      </c>
      <c r="C89" s="31" t="s">
        <v>68</v>
      </c>
      <c r="D89" s="32">
        <v>493.3</v>
      </c>
    </row>
    <row r="90" spans="1:4" ht="21" customHeight="1">
      <c r="A90" s="37" t="s">
        <v>357</v>
      </c>
      <c r="B90" s="93"/>
      <c r="C90" s="93"/>
      <c r="D90" s="38">
        <f>SUM(D87+D85+D82+D43+D38+D32+D23+D15+D36+D25+D28+D80)</f>
        <v>1170327.5</v>
      </c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</sheetData>
  <sheetProtection/>
  <mergeCells count="9">
    <mergeCell ref="C1:D1"/>
    <mergeCell ref="A4:D4"/>
    <mergeCell ref="A11:D11"/>
    <mergeCell ref="A9:D9"/>
    <mergeCell ref="A10:D10"/>
    <mergeCell ref="A2:D2"/>
    <mergeCell ref="A6:D6"/>
    <mergeCell ref="A3:D3"/>
    <mergeCell ref="A5:D5"/>
  </mergeCells>
  <printOptions/>
  <pageMargins left="0.7874015748031497" right="0.1968503937007874" top="0.984251968503937" bottom="0.984251968503937" header="0.5118110236220472" footer="0.5118110236220472"/>
  <pageSetup fitToHeight="5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4">
      <selection activeCell="B13" sqref="B13:B14"/>
    </sheetView>
  </sheetViews>
  <sheetFormatPr defaultColWidth="9.00390625" defaultRowHeight="12.75"/>
  <cols>
    <col min="1" max="1" width="48.125" style="0" customWidth="1"/>
    <col min="2" max="2" width="12.25390625" style="0" customWidth="1"/>
    <col min="3" max="3" width="26.25390625" style="0" customWidth="1"/>
    <col min="4" max="4" width="17.125" style="0" customWidth="1"/>
  </cols>
  <sheetData>
    <row r="1" spans="1:4" ht="12.75">
      <c r="A1" s="1"/>
      <c r="B1" s="1"/>
      <c r="C1" s="1"/>
      <c r="D1" s="1"/>
    </row>
    <row r="2" spans="1:4" ht="12.75">
      <c r="A2" s="123" t="s">
        <v>332</v>
      </c>
      <c r="B2" s="123"/>
      <c r="C2" s="123"/>
      <c r="D2" s="123"/>
    </row>
    <row r="3" spans="1:4" ht="12.75">
      <c r="A3" s="123" t="s">
        <v>372</v>
      </c>
      <c r="B3" s="123"/>
      <c r="C3" s="123"/>
      <c r="D3" s="123"/>
    </row>
    <row r="4" spans="1:4" ht="12.75">
      <c r="A4" s="123" t="s">
        <v>358</v>
      </c>
      <c r="B4" s="123"/>
      <c r="C4" s="123"/>
      <c r="D4" s="123"/>
    </row>
    <row r="5" spans="1:4" ht="12.75">
      <c r="A5" s="123" t="s">
        <v>195</v>
      </c>
      <c r="B5" s="123"/>
      <c r="C5" s="123"/>
      <c r="D5" s="123"/>
    </row>
    <row r="6" spans="1:4" ht="12.75">
      <c r="A6" s="123" t="s">
        <v>479</v>
      </c>
      <c r="B6" s="123"/>
      <c r="C6" s="123"/>
      <c r="D6" s="123"/>
    </row>
    <row r="7" spans="1:4" ht="12.75">
      <c r="A7" s="72"/>
      <c r="B7" s="72"/>
      <c r="C7" s="123" t="s">
        <v>480</v>
      </c>
      <c r="D7" s="123"/>
    </row>
    <row r="8" spans="1:4" ht="12.75">
      <c r="A8" s="72"/>
      <c r="B8" s="72"/>
      <c r="C8" s="72"/>
      <c r="D8" s="72"/>
    </row>
    <row r="9" spans="1:4" ht="15.75">
      <c r="A9" s="125" t="s">
        <v>197</v>
      </c>
      <c r="B9" s="125"/>
      <c r="C9" s="125"/>
      <c r="D9" s="125"/>
    </row>
    <row r="10" spans="1:4" ht="33" customHeight="1">
      <c r="A10" s="126" t="s">
        <v>355</v>
      </c>
      <c r="B10" s="126"/>
      <c r="C10" s="126"/>
      <c r="D10" s="126"/>
    </row>
    <row r="11" spans="1:4" ht="27" customHeight="1">
      <c r="A11" s="126" t="s">
        <v>481</v>
      </c>
      <c r="B11" s="126"/>
      <c r="C11" s="126"/>
      <c r="D11" s="126"/>
    </row>
    <row r="12" spans="1:4" ht="15.75">
      <c r="A12" s="39"/>
      <c r="B12" s="39"/>
      <c r="C12" s="1"/>
      <c r="D12" s="1" t="s">
        <v>25</v>
      </c>
    </row>
    <row r="13" spans="1:4" ht="12.75">
      <c r="A13" s="129" t="s">
        <v>47</v>
      </c>
      <c r="B13" s="129" t="s">
        <v>362</v>
      </c>
      <c r="C13" s="129" t="s">
        <v>354</v>
      </c>
      <c r="D13" s="129" t="s">
        <v>330</v>
      </c>
    </row>
    <row r="14" spans="1:4" ht="58.5" customHeight="1">
      <c r="A14" s="129"/>
      <c r="B14" s="129"/>
      <c r="C14" s="129"/>
      <c r="D14" s="129"/>
    </row>
    <row r="15" spans="1:4" ht="12.75">
      <c r="A15" s="94" t="s">
        <v>268</v>
      </c>
      <c r="B15" s="95" t="s">
        <v>201</v>
      </c>
      <c r="C15" s="95" t="s">
        <v>288</v>
      </c>
      <c r="D15" s="96">
        <f>D16+D23+D28+D37+D39+D42+D48+D50+D54+D62</f>
        <v>430863.6</v>
      </c>
    </row>
    <row r="16" spans="1:4" ht="12.75">
      <c r="A16" s="94" t="s">
        <v>269</v>
      </c>
      <c r="B16" s="95" t="s">
        <v>202</v>
      </c>
      <c r="C16" s="95" t="s">
        <v>289</v>
      </c>
      <c r="D16" s="97">
        <f>D17</f>
        <v>329050.5</v>
      </c>
    </row>
    <row r="17" spans="1:4" ht="12.75">
      <c r="A17" s="94" t="s">
        <v>203</v>
      </c>
      <c r="B17" s="95" t="s">
        <v>202</v>
      </c>
      <c r="C17" s="95" t="s">
        <v>267</v>
      </c>
      <c r="D17" s="97">
        <f>SUM(D18:D21)</f>
        <v>329050.5</v>
      </c>
    </row>
    <row r="18" spans="1:4" ht="84" customHeight="1">
      <c r="A18" s="94" t="s">
        <v>204</v>
      </c>
      <c r="B18" s="95" t="s">
        <v>202</v>
      </c>
      <c r="C18" s="95" t="s">
        <v>264</v>
      </c>
      <c r="D18" s="97">
        <v>327900.8</v>
      </c>
    </row>
    <row r="19" spans="1:4" ht="120" customHeight="1">
      <c r="A19" s="94" t="s">
        <v>205</v>
      </c>
      <c r="B19" s="95" t="s">
        <v>202</v>
      </c>
      <c r="C19" s="95" t="s">
        <v>265</v>
      </c>
      <c r="D19" s="97">
        <v>1010</v>
      </c>
    </row>
    <row r="20" spans="1:4" ht="51">
      <c r="A20" s="94" t="s">
        <v>206</v>
      </c>
      <c r="B20" s="95" t="s">
        <v>202</v>
      </c>
      <c r="C20" s="95" t="s">
        <v>266</v>
      </c>
      <c r="D20" s="97">
        <v>84.9</v>
      </c>
    </row>
    <row r="21" spans="1:4" ht="104.25" customHeight="1">
      <c r="A21" s="94" t="s">
        <v>207</v>
      </c>
      <c r="B21" s="95" t="s">
        <v>202</v>
      </c>
      <c r="C21" s="95" t="s">
        <v>277</v>
      </c>
      <c r="D21" s="97">
        <v>54.8</v>
      </c>
    </row>
    <row r="22" spans="1:4" ht="48.75" customHeight="1">
      <c r="A22" s="94" t="s">
        <v>456</v>
      </c>
      <c r="B22" s="95" t="s">
        <v>379</v>
      </c>
      <c r="C22" s="95" t="s">
        <v>457</v>
      </c>
      <c r="D22" s="97">
        <f>D23</f>
        <v>16792.8</v>
      </c>
    </row>
    <row r="23" spans="1:4" ht="37.5" customHeight="1">
      <c r="A23" s="94" t="s">
        <v>466</v>
      </c>
      <c r="B23" s="95" t="s">
        <v>379</v>
      </c>
      <c r="C23" s="95" t="s">
        <v>467</v>
      </c>
      <c r="D23" s="97">
        <f>D24+D25+D26+D27</f>
        <v>16792.8</v>
      </c>
    </row>
    <row r="24" spans="1:4" ht="86.25" customHeight="1">
      <c r="A24" s="94" t="s">
        <v>458</v>
      </c>
      <c r="B24" s="95" t="s">
        <v>379</v>
      </c>
      <c r="C24" s="95" t="s">
        <v>459</v>
      </c>
      <c r="D24" s="97">
        <v>5854</v>
      </c>
    </row>
    <row r="25" spans="1:4" ht="98.25" customHeight="1">
      <c r="A25" s="94" t="s">
        <v>460</v>
      </c>
      <c r="B25" s="95" t="s">
        <v>379</v>
      </c>
      <c r="C25" s="95" t="s">
        <v>463</v>
      </c>
      <c r="D25" s="97">
        <v>158.6</v>
      </c>
    </row>
    <row r="26" spans="1:4" ht="87" customHeight="1">
      <c r="A26" s="94" t="s">
        <v>461</v>
      </c>
      <c r="B26" s="95" t="s">
        <v>379</v>
      </c>
      <c r="C26" s="95" t="s">
        <v>464</v>
      </c>
      <c r="D26" s="97">
        <v>11533.1</v>
      </c>
    </row>
    <row r="27" spans="1:4" ht="84" customHeight="1">
      <c r="A27" s="94" t="s">
        <v>462</v>
      </c>
      <c r="B27" s="95" t="s">
        <v>379</v>
      </c>
      <c r="C27" s="95" t="s">
        <v>465</v>
      </c>
      <c r="D27" s="97">
        <v>-752.9</v>
      </c>
    </row>
    <row r="28" spans="1:4" ht="12.75">
      <c r="A28" s="94" t="s">
        <v>208</v>
      </c>
      <c r="B28" s="95" t="s">
        <v>202</v>
      </c>
      <c r="C28" s="95" t="s">
        <v>278</v>
      </c>
      <c r="D28" s="97">
        <f>D29+D32+D35+D36</f>
        <v>27488.2</v>
      </c>
    </row>
    <row r="29" spans="1:4" ht="25.5">
      <c r="A29" s="94" t="s">
        <v>209</v>
      </c>
      <c r="B29" s="95" t="s">
        <v>202</v>
      </c>
      <c r="C29" s="95" t="s">
        <v>270</v>
      </c>
      <c r="D29" s="97">
        <f>D30+D31</f>
        <v>7723.2</v>
      </c>
    </row>
    <row r="30" spans="1:4" ht="25.5">
      <c r="A30" s="94" t="s">
        <v>210</v>
      </c>
      <c r="B30" s="95" t="s">
        <v>202</v>
      </c>
      <c r="C30" s="95" t="s">
        <v>271</v>
      </c>
      <c r="D30" s="97">
        <v>6418</v>
      </c>
    </row>
    <row r="31" spans="1:4" ht="38.25">
      <c r="A31" s="94" t="s">
        <v>211</v>
      </c>
      <c r="B31" s="95" t="s">
        <v>202</v>
      </c>
      <c r="C31" s="95" t="s">
        <v>272</v>
      </c>
      <c r="D31" s="97">
        <v>1305.2</v>
      </c>
    </row>
    <row r="32" spans="1:4" ht="25.5">
      <c r="A32" s="94" t="s">
        <v>212</v>
      </c>
      <c r="B32" s="95" t="s">
        <v>202</v>
      </c>
      <c r="C32" s="95" t="s">
        <v>273</v>
      </c>
      <c r="D32" s="97">
        <f>D33+D34</f>
        <v>19515.1</v>
      </c>
    </row>
    <row r="33" spans="1:4" ht="25.5">
      <c r="A33" s="94" t="s">
        <v>212</v>
      </c>
      <c r="B33" s="95" t="s">
        <v>202</v>
      </c>
      <c r="C33" s="95" t="s">
        <v>274</v>
      </c>
      <c r="D33" s="97">
        <v>19459.6</v>
      </c>
    </row>
    <row r="34" spans="1:4" ht="38.25">
      <c r="A34" s="94" t="s">
        <v>213</v>
      </c>
      <c r="B34" s="95" t="s">
        <v>202</v>
      </c>
      <c r="C34" s="95" t="s">
        <v>275</v>
      </c>
      <c r="D34" s="97">
        <v>55.5</v>
      </c>
    </row>
    <row r="35" spans="1:4" ht="12.75">
      <c r="A35" s="94" t="s">
        <v>214</v>
      </c>
      <c r="B35" s="95" t="s">
        <v>202</v>
      </c>
      <c r="C35" s="95" t="s">
        <v>276</v>
      </c>
      <c r="D35" s="97">
        <v>200.2</v>
      </c>
    </row>
    <row r="36" spans="1:4" ht="25.5">
      <c r="A36" s="94" t="s">
        <v>215</v>
      </c>
      <c r="B36" s="95" t="s">
        <v>202</v>
      </c>
      <c r="C36" s="95" t="s">
        <v>196</v>
      </c>
      <c r="D36" s="97">
        <v>49.7</v>
      </c>
    </row>
    <row r="37" spans="1:4" ht="12.75">
      <c r="A37" s="94" t="s">
        <v>216</v>
      </c>
      <c r="B37" s="95" t="s">
        <v>202</v>
      </c>
      <c r="C37" s="95" t="s">
        <v>279</v>
      </c>
      <c r="D37" s="97">
        <f>D38</f>
        <v>6622.7</v>
      </c>
    </row>
    <row r="38" spans="1:4" ht="51">
      <c r="A38" s="94" t="s">
        <v>217</v>
      </c>
      <c r="B38" s="95" t="s">
        <v>202</v>
      </c>
      <c r="C38" s="95" t="s">
        <v>280</v>
      </c>
      <c r="D38" s="97">
        <v>6622.7</v>
      </c>
    </row>
    <row r="39" spans="1:4" ht="38.25">
      <c r="A39" s="94" t="s">
        <v>218</v>
      </c>
      <c r="B39" s="95" t="s">
        <v>202</v>
      </c>
      <c r="C39" s="95" t="s">
        <v>281</v>
      </c>
      <c r="D39" s="97">
        <f>D40</f>
        <v>10.9</v>
      </c>
    </row>
    <row r="40" spans="1:4" ht="25.5">
      <c r="A40" s="94" t="s">
        <v>219</v>
      </c>
      <c r="B40" s="95" t="s">
        <v>202</v>
      </c>
      <c r="C40" s="95" t="s">
        <v>282</v>
      </c>
      <c r="D40" s="97">
        <f>D41</f>
        <v>10.9</v>
      </c>
    </row>
    <row r="41" spans="1:4" ht="25.5">
      <c r="A41" s="94" t="s">
        <v>219</v>
      </c>
      <c r="B41" s="95" t="s">
        <v>202</v>
      </c>
      <c r="C41" s="95" t="s">
        <v>283</v>
      </c>
      <c r="D41" s="97">
        <v>10.9</v>
      </c>
    </row>
    <row r="42" spans="1:4" ht="38.25">
      <c r="A42" s="94" t="s">
        <v>221</v>
      </c>
      <c r="B42" s="95" t="s">
        <v>334</v>
      </c>
      <c r="C42" s="95" t="s">
        <v>285</v>
      </c>
      <c r="D42" s="97">
        <f>D43</f>
        <v>29288.800000000003</v>
      </c>
    </row>
    <row r="43" spans="1:4" ht="96" customHeight="1">
      <c r="A43" s="94" t="s">
        <v>222</v>
      </c>
      <c r="B43" s="95" t="s">
        <v>334</v>
      </c>
      <c r="C43" s="95" t="s">
        <v>286</v>
      </c>
      <c r="D43" s="97">
        <f>D44+D47</f>
        <v>29288.800000000003</v>
      </c>
    </row>
    <row r="44" spans="1:4" ht="73.5" customHeight="1">
      <c r="A44" s="94" t="s">
        <v>223</v>
      </c>
      <c r="B44" s="95" t="s">
        <v>334</v>
      </c>
      <c r="C44" s="95" t="s">
        <v>287</v>
      </c>
      <c r="D44" s="97">
        <v>26552.4</v>
      </c>
    </row>
    <row r="45" spans="1:4" ht="84.75" customHeight="1">
      <c r="A45" s="94" t="s">
        <v>669</v>
      </c>
      <c r="B45" s="95" t="s">
        <v>334</v>
      </c>
      <c r="C45" s="95" t="s">
        <v>670</v>
      </c>
      <c r="D45" s="97">
        <v>12076.8</v>
      </c>
    </row>
    <row r="46" spans="1:4" ht="84" customHeight="1">
      <c r="A46" s="94" t="s">
        <v>671</v>
      </c>
      <c r="B46" s="95" t="s">
        <v>334</v>
      </c>
      <c r="C46" s="95" t="s">
        <v>670</v>
      </c>
      <c r="D46" s="97">
        <v>14475.6</v>
      </c>
    </row>
    <row r="47" spans="1:4" ht="76.5">
      <c r="A47" s="94" t="s">
        <v>224</v>
      </c>
      <c r="B47" s="95" t="s">
        <v>334</v>
      </c>
      <c r="C47" s="95" t="s">
        <v>290</v>
      </c>
      <c r="D47" s="97">
        <v>2736.4</v>
      </c>
    </row>
    <row r="48" spans="1:4" ht="25.5">
      <c r="A48" s="94" t="s">
        <v>225</v>
      </c>
      <c r="B48" s="95" t="s">
        <v>335</v>
      </c>
      <c r="C48" s="95" t="s">
        <v>291</v>
      </c>
      <c r="D48" s="97">
        <v>11123.6</v>
      </c>
    </row>
    <row r="49" spans="1:4" ht="25.5">
      <c r="A49" s="94" t="s">
        <v>226</v>
      </c>
      <c r="B49" s="95" t="s">
        <v>335</v>
      </c>
      <c r="C49" s="95" t="s">
        <v>292</v>
      </c>
      <c r="D49" s="97">
        <v>11123.6</v>
      </c>
    </row>
    <row r="50" spans="1:4" ht="38.25">
      <c r="A50" s="94" t="s">
        <v>227</v>
      </c>
      <c r="B50" s="95" t="s">
        <v>336</v>
      </c>
      <c r="C50" s="95" t="s">
        <v>293</v>
      </c>
      <c r="D50" s="97">
        <f>D51</f>
        <v>527.8000000000001</v>
      </c>
    </row>
    <row r="51" spans="1:4" ht="12.75">
      <c r="A51" s="94" t="s">
        <v>228</v>
      </c>
      <c r="B51" s="95" t="s">
        <v>336</v>
      </c>
      <c r="C51" s="95" t="s">
        <v>295</v>
      </c>
      <c r="D51" s="97">
        <f>D52+D53</f>
        <v>527.8000000000001</v>
      </c>
    </row>
    <row r="52" spans="1:4" ht="38.25">
      <c r="A52" s="94" t="s">
        <v>229</v>
      </c>
      <c r="B52" s="95" t="s">
        <v>336</v>
      </c>
      <c r="C52" s="95" t="s">
        <v>296</v>
      </c>
      <c r="D52" s="97">
        <v>52.7</v>
      </c>
    </row>
    <row r="53" spans="1:4" ht="25.5">
      <c r="A53" s="94" t="s">
        <v>230</v>
      </c>
      <c r="B53" s="95" t="s">
        <v>336</v>
      </c>
      <c r="C53" s="95" t="s">
        <v>297</v>
      </c>
      <c r="D53" s="97">
        <v>475.1</v>
      </c>
    </row>
    <row r="54" spans="1:4" ht="25.5">
      <c r="A54" s="94" t="s">
        <v>231</v>
      </c>
      <c r="B54" s="95" t="s">
        <v>334</v>
      </c>
      <c r="C54" s="95" t="s">
        <v>298</v>
      </c>
      <c r="D54" s="97">
        <f>D55+D61+D60</f>
        <v>5378.299999999999</v>
      </c>
    </row>
    <row r="55" spans="1:4" ht="81.75" customHeight="1">
      <c r="A55" s="94" t="s">
        <v>468</v>
      </c>
      <c r="B55" s="95" t="s">
        <v>334</v>
      </c>
      <c r="C55" s="95" t="s">
        <v>469</v>
      </c>
      <c r="D55" s="97">
        <f>SUM(D56+D57+D58)</f>
        <v>1495.8</v>
      </c>
    </row>
    <row r="56" spans="1:4" ht="92.25" customHeight="1">
      <c r="A56" s="94" t="s">
        <v>494</v>
      </c>
      <c r="B56" s="95" t="s">
        <v>334</v>
      </c>
      <c r="C56" s="95" t="s">
        <v>493</v>
      </c>
      <c r="D56" s="97">
        <v>102.6</v>
      </c>
    </row>
    <row r="57" spans="1:4" ht="99" customHeight="1">
      <c r="A57" s="94" t="s">
        <v>492</v>
      </c>
      <c r="B57" s="95" t="s">
        <v>334</v>
      </c>
      <c r="C57" s="95" t="s">
        <v>471</v>
      </c>
      <c r="D57" s="98">
        <v>43.7</v>
      </c>
    </row>
    <row r="58" spans="1:4" ht="99.75" customHeight="1">
      <c r="A58" s="94" t="s">
        <v>232</v>
      </c>
      <c r="B58" s="95" t="s">
        <v>334</v>
      </c>
      <c r="C58" s="95" t="s">
        <v>299</v>
      </c>
      <c r="D58" s="98">
        <v>1349.5</v>
      </c>
    </row>
    <row r="59" spans="1:4" ht="55.5" customHeight="1">
      <c r="A59" s="94" t="s">
        <v>672</v>
      </c>
      <c r="B59" s="95" t="s">
        <v>334</v>
      </c>
      <c r="C59" s="95" t="s">
        <v>673</v>
      </c>
      <c r="D59" s="98">
        <v>3882.5</v>
      </c>
    </row>
    <row r="60" spans="1:4" ht="64.5" customHeight="1">
      <c r="A60" s="94" t="s">
        <v>495</v>
      </c>
      <c r="B60" s="95" t="s">
        <v>334</v>
      </c>
      <c r="C60" s="95" t="s">
        <v>300</v>
      </c>
      <c r="D60" s="97">
        <v>2484.2</v>
      </c>
    </row>
    <row r="61" spans="1:4" ht="51">
      <c r="A61" s="94" t="s">
        <v>496</v>
      </c>
      <c r="B61" s="95" t="s">
        <v>334</v>
      </c>
      <c r="C61" s="95" t="s">
        <v>497</v>
      </c>
      <c r="D61" s="97">
        <v>1398.3</v>
      </c>
    </row>
    <row r="62" spans="1:4" ht="12.75">
      <c r="A62" s="94" t="s">
        <v>233</v>
      </c>
      <c r="B62" s="95" t="s">
        <v>201</v>
      </c>
      <c r="C62" s="95" t="s">
        <v>301</v>
      </c>
      <c r="D62" s="97">
        <f>D63+D65+D66+D67+D68+D69+D70+D71+D72+D64</f>
        <v>4580</v>
      </c>
    </row>
    <row r="63" spans="1:4" ht="25.5">
      <c r="A63" s="94" t="s">
        <v>234</v>
      </c>
      <c r="B63" s="95" t="s">
        <v>202</v>
      </c>
      <c r="C63" s="95" t="s">
        <v>302</v>
      </c>
      <c r="D63" s="97">
        <v>95.1</v>
      </c>
    </row>
    <row r="64" spans="1:4" ht="51">
      <c r="A64" s="94" t="s">
        <v>498</v>
      </c>
      <c r="B64" s="95" t="s">
        <v>201</v>
      </c>
      <c r="C64" s="95" t="s">
        <v>499</v>
      </c>
      <c r="D64" s="97">
        <v>3</v>
      </c>
    </row>
    <row r="65" spans="1:4" ht="69.75" customHeight="1">
      <c r="A65" s="94" t="s">
        <v>235</v>
      </c>
      <c r="B65" s="95" t="s">
        <v>201</v>
      </c>
      <c r="C65" s="95" t="s">
        <v>303</v>
      </c>
      <c r="D65" s="97">
        <v>27.1</v>
      </c>
    </row>
    <row r="66" spans="1:4" ht="38.25">
      <c r="A66" s="94" t="s">
        <v>236</v>
      </c>
      <c r="B66" s="95" t="s">
        <v>201</v>
      </c>
      <c r="C66" s="95" t="s">
        <v>304</v>
      </c>
      <c r="D66" s="97">
        <v>267</v>
      </c>
    </row>
    <row r="67" spans="1:4" ht="105" customHeight="1">
      <c r="A67" s="94" t="s">
        <v>237</v>
      </c>
      <c r="B67" s="95" t="s">
        <v>201</v>
      </c>
      <c r="C67" s="95" t="s">
        <v>305</v>
      </c>
      <c r="D67" s="97">
        <v>308.9</v>
      </c>
    </row>
    <row r="68" spans="1:4" ht="70.5" customHeight="1">
      <c r="A68" s="94" t="s">
        <v>238</v>
      </c>
      <c r="B68" s="95" t="s">
        <v>337</v>
      </c>
      <c r="C68" s="95" t="s">
        <v>166</v>
      </c>
      <c r="D68" s="97">
        <v>415.2</v>
      </c>
    </row>
    <row r="69" spans="1:4" ht="51">
      <c r="A69" s="94" t="s">
        <v>239</v>
      </c>
      <c r="B69" s="95" t="s">
        <v>338</v>
      </c>
      <c r="C69" s="95" t="s">
        <v>306</v>
      </c>
      <c r="D69" s="97">
        <v>56.4</v>
      </c>
    </row>
    <row r="70" spans="1:4" ht="63.75">
      <c r="A70" s="94" t="s">
        <v>240</v>
      </c>
      <c r="B70" s="95" t="s">
        <v>201</v>
      </c>
      <c r="C70" s="95" t="s">
        <v>307</v>
      </c>
      <c r="D70" s="97">
        <v>57.5</v>
      </c>
    </row>
    <row r="71" spans="1:4" ht="38.25">
      <c r="A71" s="94" t="s">
        <v>241</v>
      </c>
      <c r="B71" s="95" t="s">
        <v>336</v>
      </c>
      <c r="C71" s="95" t="s">
        <v>308</v>
      </c>
      <c r="D71" s="97">
        <v>1269.1</v>
      </c>
    </row>
    <row r="72" spans="1:4" ht="25.5">
      <c r="A72" s="94" t="s">
        <v>242</v>
      </c>
      <c r="B72" s="95" t="s">
        <v>201</v>
      </c>
      <c r="C72" s="95" t="s">
        <v>309</v>
      </c>
      <c r="D72" s="97">
        <v>2080.7</v>
      </c>
    </row>
    <row r="73" spans="1:4" ht="12.75">
      <c r="A73" s="94" t="s">
        <v>243</v>
      </c>
      <c r="B73" s="99">
        <v>833</v>
      </c>
      <c r="C73" s="95" t="s">
        <v>310</v>
      </c>
      <c r="D73" s="97">
        <f>D74+D92+D95</f>
        <v>694340.3999999999</v>
      </c>
    </row>
    <row r="74" spans="1:4" ht="38.25">
      <c r="A74" s="94" t="s">
        <v>244</v>
      </c>
      <c r="B74" s="99">
        <v>833</v>
      </c>
      <c r="C74" s="95" t="s">
        <v>311</v>
      </c>
      <c r="D74" s="97">
        <f>D75+D80+D85</f>
        <v>692870.9999999999</v>
      </c>
    </row>
    <row r="75" spans="1:4" ht="25.5">
      <c r="A75" s="94" t="s">
        <v>245</v>
      </c>
      <c r="B75" s="99">
        <v>833</v>
      </c>
      <c r="C75" s="95" t="s">
        <v>312</v>
      </c>
      <c r="D75" s="97">
        <f>D76+D77+D79</f>
        <v>268775.39999999997</v>
      </c>
    </row>
    <row r="76" spans="1:4" ht="59.25" customHeight="1">
      <c r="A76" s="94" t="s">
        <v>246</v>
      </c>
      <c r="B76" s="99">
        <v>833</v>
      </c>
      <c r="C76" s="95" t="s">
        <v>500</v>
      </c>
      <c r="D76" s="97">
        <v>2285</v>
      </c>
    </row>
    <row r="77" spans="1:4" ht="97.5" customHeight="1">
      <c r="A77" s="94" t="s">
        <v>247</v>
      </c>
      <c r="B77" s="99">
        <v>833</v>
      </c>
      <c r="C77" s="95" t="s">
        <v>313</v>
      </c>
      <c r="D77" s="97">
        <v>5687.1</v>
      </c>
    </row>
    <row r="78" spans="1:4" ht="84" customHeight="1">
      <c r="A78" s="94" t="s">
        <v>248</v>
      </c>
      <c r="B78" s="99">
        <v>833</v>
      </c>
      <c r="C78" s="95" t="s">
        <v>194</v>
      </c>
      <c r="D78" s="97">
        <v>5687.1</v>
      </c>
    </row>
    <row r="79" spans="1:4" ht="12.75">
      <c r="A79" s="94" t="s">
        <v>249</v>
      </c>
      <c r="B79" s="99">
        <v>833</v>
      </c>
      <c r="C79" s="95" t="s">
        <v>10</v>
      </c>
      <c r="D79" s="97">
        <v>260803.3</v>
      </c>
    </row>
    <row r="80" spans="1:4" ht="25.5">
      <c r="A80" s="94" t="s">
        <v>250</v>
      </c>
      <c r="B80" s="99">
        <v>833</v>
      </c>
      <c r="C80" s="95" t="s">
        <v>327</v>
      </c>
      <c r="D80" s="97">
        <f>D81+D82+D83+D84</f>
        <v>314715.89999999997</v>
      </c>
    </row>
    <row r="81" spans="1:4" ht="38.25">
      <c r="A81" s="94" t="s">
        <v>251</v>
      </c>
      <c r="B81" s="99">
        <v>833</v>
      </c>
      <c r="C81" s="95" t="s">
        <v>326</v>
      </c>
      <c r="D81" s="97">
        <v>1844.5</v>
      </c>
    </row>
    <row r="82" spans="1:4" ht="51">
      <c r="A82" s="94" t="s">
        <v>252</v>
      </c>
      <c r="B82" s="99">
        <v>833</v>
      </c>
      <c r="C82" s="95" t="s">
        <v>0</v>
      </c>
      <c r="D82" s="97">
        <v>26</v>
      </c>
    </row>
    <row r="83" spans="1:4" ht="38.25">
      <c r="A83" s="94" t="s">
        <v>253</v>
      </c>
      <c r="B83" s="99">
        <v>833</v>
      </c>
      <c r="C83" s="95" t="s">
        <v>325</v>
      </c>
      <c r="D83" s="97">
        <v>1712.1</v>
      </c>
    </row>
    <row r="84" spans="1:4" ht="38.25">
      <c r="A84" s="94" t="s">
        <v>254</v>
      </c>
      <c r="B84" s="99">
        <v>833</v>
      </c>
      <c r="C84" s="95" t="s">
        <v>324</v>
      </c>
      <c r="D84" s="97">
        <v>311133.3</v>
      </c>
    </row>
    <row r="85" spans="1:4" ht="12.75">
      <c r="A85" s="94" t="s">
        <v>186</v>
      </c>
      <c r="B85" s="99">
        <v>833</v>
      </c>
      <c r="C85" s="95" t="s">
        <v>314</v>
      </c>
      <c r="D85" s="97">
        <f>D86+D87+D89+D91+D88+D90</f>
        <v>109379.7</v>
      </c>
    </row>
    <row r="86" spans="1:4" ht="51">
      <c r="A86" s="94" t="s">
        <v>255</v>
      </c>
      <c r="B86" s="99">
        <v>833</v>
      </c>
      <c r="C86" s="95" t="s">
        <v>315</v>
      </c>
      <c r="D86" s="97">
        <v>21838.7</v>
      </c>
    </row>
    <row r="87" spans="1:4" ht="63.75">
      <c r="A87" s="94" t="s">
        <v>256</v>
      </c>
      <c r="B87" s="99">
        <v>833</v>
      </c>
      <c r="C87" s="95" t="s">
        <v>316</v>
      </c>
      <c r="D87" s="97">
        <v>79897.8</v>
      </c>
    </row>
    <row r="88" spans="1:4" ht="38.25">
      <c r="A88" s="94" t="s">
        <v>502</v>
      </c>
      <c r="B88" s="99">
        <v>833</v>
      </c>
      <c r="C88" s="95" t="s">
        <v>501</v>
      </c>
      <c r="D88" s="97">
        <v>17</v>
      </c>
    </row>
    <row r="89" spans="1:4" ht="51">
      <c r="A89" s="94" t="s">
        <v>257</v>
      </c>
      <c r="B89" s="99">
        <v>833</v>
      </c>
      <c r="C89" s="95" t="s">
        <v>317</v>
      </c>
      <c r="D89" s="97">
        <v>100</v>
      </c>
    </row>
    <row r="90" spans="1:4" ht="63.75">
      <c r="A90" s="94" t="s">
        <v>503</v>
      </c>
      <c r="B90" s="99">
        <v>833</v>
      </c>
      <c r="C90" s="95" t="s">
        <v>504</v>
      </c>
      <c r="D90" s="97">
        <v>50</v>
      </c>
    </row>
    <row r="91" spans="1:4" ht="25.5">
      <c r="A91" s="94" t="s">
        <v>258</v>
      </c>
      <c r="B91" s="99">
        <v>833</v>
      </c>
      <c r="C91" s="95" t="s">
        <v>318</v>
      </c>
      <c r="D91" s="97">
        <v>7476.2</v>
      </c>
    </row>
    <row r="92" spans="1:4" ht="89.25">
      <c r="A92" s="94" t="s">
        <v>259</v>
      </c>
      <c r="B92" s="99">
        <v>833</v>
      </c>
      <c r="C92" s="95" t="s">
        <v>319</v>
      </c>
      <c r="D92" s="97">
        <f>D93+D94</f>
        <v>2546.6</v>
      </c>
    </row>
    <row r="93" spans="1:4" ht="51">
      <c r="A93" s="94" t="s">
        <v>260</v>
      </c>
      <c r="B93" s="99">
        <v>833</v>
      </c>
      <c r="C93" s="95" t="s">
        <v>320</v>
      </c>
      <c r="D93" s="97">
        <v>68.9</v>
      </c>
    </row>
    <row r="94" spans="1:4" ht="52.5" customHeight="1">
      <c r="A94" s="94" t="s">
        <v>261</v>
      </c>
      <c r="B94" s="99">
        <v>833</v>
      </c>
      <c r="C94" s="95" t="s">
        <v>321</v>
      </c>
      <c r="D94" s="97">
        <v>2477.7</v>
      </c>
    </row>
    <row r="95" spans="1:4" ht="47.25" customHeight="1">
      <c r="A95" s="94" t="s">
        <v>262</v>
      </c>
      <c r="B95" s="99">
        <v>833</v>
      </c>
      <c r="C95" s="95" t="s">
        <v>322</v>
      </c>
      <c r="D95" s="97">
        <f>D96</f>
        <v>-1077.2</v>
      </c>
    </row>
    <row r="96" spans="1:4" ht="51">
      <c r="A96" s="94" t="s">
        <v>263</v>
      </c>
      <c r="B96" s="99">
        <v>833</v>
      </c>
      <c r="C96" s="95" t="s">
        <v>323</v>
      </c>
      <c r="D96" s="97">
        <v>-1077.2</v>
      </c>
    </row>
    <row r="97" spans="1:4" ht="12.75">
      <c r="A97" s="94"/>
      <c r="B97" s="99"/>
      <c r="C97" s="95"/>
      <c r="D97" s="97"/>
    </row>
    <row r="98" spans="1:4" ht="12.75">
      <c r="A98" s="100" t="s">
        <v>339</v>
      </c>
      <c r="B98" s="101"/>
      <c r="C98" s="101"/>
      <c r="D98" s="102">
        <f>D15+D73</f>
        <v>1125204</v>
      </c>
    </row>
    <row r="99" ht="12.75">
      <c r="D99" s="43"/>
    </row>
  </sheetData>
  <sheetProtection/>
  <mergeCells count="13">
    <mergeCell ref="A10:D10"/>
    <mergeCell ref="B13:B14"/>
    <mergeCell ref="C13:C14"/>
    <mergeCell ref="A2:D2"/>
    <mergeCell ref="A3:D3"/>
    <mergeCell ref="A5:D5"/>
    <mergeCell ref="A6:D6"/>
    <mergeCell ref="C7:D7"/>
    <mergeCell ref="D13:D14"/>
    <mergeCell ref="A13:A14"/>
    <mergeCell ref="A11:D11"/>
    <mergeCell ref="A4:D4"/>
    <mergeCell ref="A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7"/>
  <sheetViews>
    <sheetView zoomScalePageLayoutView="0" workbookViewId="0" topLeftCell="A42">
      <selection activeCell="A45" sqref="A45"/>
    </sheetView>
  </sheetViews>
  <sheetFormatPr defaultColWidth="9.00390625" defaultRowHeight="12.75"/>
  <cols>
    <col min="1" max="1" width="49.625" style="0" customWidth="1"/>
    <col min="2" max="2" width="29.375" style="0" customWidth="1"/>
    <col min="3" max="3" width="21.25390625" style="0" customWidth="1"/>
  </cols>
  <sheetData>
    <row r="1" spans="1:3" ht="12.75">
      <c r="A1" s="123" t="s">
        <v>153</v>
      </c>
      <c r="B1" s="123"/>
      <c r="C1" s="123"/>
    </row>
    <row r="2" spans="1:3" ht="12.75">
      <c r="A2" s="123" t="s">
        <v>373</v>
      </c>
      <c r="B2" s="123"/>
      <c r="C2" s="123"/>
    </row>
    <row r="3" spans="1:3" ht="12.75">
      <c r="A3" s="123" t="s">
        <v>358</v>
      </c>
      <c r="B3" s="123"/>
      <c r="C3" s="123"/>
    </row>
    <row r="4" spans="1:3" ht="12.75">
      <c r="A4" s="123" t="s">
        <v>195</v>
      </c>
      <c r="B4" s="123"/>
      <c r="C4" s="123"/>
    </row>
    <row r="5" spans="1:3" ht="12.75">
      <c r="A5" s="123" t="s">
        <v>482</v>
      </c>
      <c r="B5" s="123"/>
      <c r="C5" s="123"/>
    </row>
    <row r="6" spans="1:3" ht="12.75">
      <c r="A6" s="72"/>
      <c r="B6" s="123" t="s">
        <v>480</v>
      </c>
      <c r="C6" s="123"/>
    </row>
    <row r="7" spans="1:3" ht="12.75">
      <c r="A7" s="72"/>
      <c r="B7" s="72"/>
      <c r="C7" s="72"/>
    </row>
    <row r="8" spans="1:3" ht="15.75">
      <c r="A8" s="125" t="s">
        <v>197</v>
      </c>
      <c r="B8" s="125"/>
      <c r="C8" s="125"/>
    </row>
    <row r="9" spans="1:3" ht="60" customHeight="1">
      <c r="A9" s="126" t="s">
        <v>483</v>
      </c>
      <c r="B9" s="126"/>
      <c r="C9" s="126"/>
    </row>
    <row r="10" spans="1:3" ht="15.75">
      <c r="A10" s="39"/>
      <c r="B10" s="1"/>
      <c r="C10" s="1" t="s">
        <v>25</v>
      </c>
    </row>
    <row r="11" spans="1:3" ht="15" customHeight="1">
      <c r="A11" s="103" t="s">
        <v>47</v>
      </c>
      <c r="B11" s="129" t="s">
        <v>294</v>
      </c>
      <c r="C11" s="103" t="s">
        <v>199</v>
      </c>
    </row>
    <row r="12" spans="1:3" ht="12.75">
      <c r="A12" s="103"/>
      <c r="B12" s="129"/>
      <c r="C12" s="103" t="s">
        <v>200</v>
      </c>
    </row>
    <row r="13" spans="1:3" ht="12.75">
      <c r="A13" s="94" t="s">
        <v>268</v>
      </c>
      <c r="B13" s="95" t="s">
        <v>288</v>
      </c>
      <c r="C13" s="104">
        <f>C14+C20+C26+C35+C37+C40+C46+C48+C52+C60</f>
        <v>430863.6</v>
      </c>
    </row>
    <row r="14" spans="1:3" ht="12.75">
      <c r="A14" s="94" t="s">
        <v>269</v>
      </c>
      <c r="B14" s="95" t="s">
        <v>289</v>
      </c>
      <c r="C14" s="98">
        <f>C15</f>
        <v>329050.5</v>
      </c>
    </row>
    <row r="15" spans="1:3" ht="12.75">
      <c r="A15" s="94" t="s">
        <v>203</v>
      </c>
      <c r="B15" s="95" t="s">
        <v>267</v>
      </c>
      <c r="C15" s="98">
        <f>SUM(C16:C19)</f>
        <v>329050.5</v>
      </c>
    </row>
    <row r="16" spans="1:3" ht="88.5" customHeight="1">
      <c r="A16" s="94" t="s">
        <v>204</v>
      </c>
      <c r="B16" s="95" t="s">
        <v>264</v>
      </c>
      <c r="C16" s="98">
        <v>327900.8</v>
      </c>
    </row>
    <row r="17" spans="1:3" ht="118.5" customHeight="1">
      <c r="A17" s="94" t="s">
        <v>205</v>
      </c>
      <c r="B17" s="95" t="s">
        <v>265</v>
      </c>
      <c r="C17" s="98">
        <v>1010</v>
      </c>
    </row>
    <row r="18" spans="1:3" ht="58.5" customHeight="1">
      <c r="A18" s="94" t="s">
        <v>206</v>
      </c>
      <c r="B18" s="95" t="s">
        <v>266</v>
      </c>
      <c r="C18" s="98">
        <v>84.9</v>
      </c>
    </row>
    <row r="19" spans="1:3" ht="101.25" customHeight="1">
      <c r="A19" s="94" t="s">
        <v>207</v>
      </c>
      <c r="B19" s="95" t="s">
        <v>277</v>
      </c>
      <c r="C19" s="98">
        <v>54.8</v>
      </c>
    </row>
    <row r="20" spans="1:3" ht="39.75" customHeight="1">
      <c r="A20" s="94" t="s">
        <v>456</v>
      </c>
      <c r="B20" s="95" t="s">
        <v>457</v>
      </c>
      <c r="C20" s="97">
        <f>C21</f>
        <v>16792.8</v>
      </c>
    </row>
    <row r="21" spans="1:3" ht="41.25" customHeight="1">
      <c r="A21" s="94" t="s">
        <v>466</v>
      </c>
      <c r="B21" s="95" t="s">
        <v>467</v>
      </c>
      <c r="C21" s="97">
        <v>16792.8</v>
      </c>
    </row>
    <row r="22" spans="1:3" ht="84" customHeight="1">
      <c r="A22" s="94" t="s">
        <v>458</v>
      </c>
      <c r="B22" s="95" t="s">
        <v>459</v>
      </c>
      <c r="C22" s="97">
        <v>5854</v>
      </c>
    </row>
    <row r="23" spans="1:3" ht="94.5" customHeight="1">
      <c r="A23" s="94" t="s">
        <v>460</v>
      </c>
      <c r="B23" s="95" t="s">
        <v>463</v>
      </c>
      <c r="C23" s="97">
        <v>158.6</v>
      </c>
    </row>
    <row r="24" spans="1:3" ht="85.5" customHeight="1">
      <c r="A24" s="94" t="s">
        <v>461</v>
      </c>
      <c r="B24" s="95" t="s">
        <v>464</v>
      </c>
      <c r="C24" s="97">
        <v>11533.1</v>
      </c>
    </row>
    <row r="25" spans="1:3" ht="82.5" customHeight="1">
      <c r="A25" s="94" t="s">
        <v>462</v>
      </c>
      <c r="B25" s="95" t="s">
        <v>465</v>
      </c>
      <c r="C25" s="97">
        <v>-752.9</v>
      </c>
    </row>
    <row r="26" spans="1:3" ht="21.75" customHeight="1">
      <c r="A26" s="94" t="s">
        <v>208</v>
      </c>
      <c r="B26" s="95" t="s">
        <v>278</v>
      </c>
      <c r="C26" s="98">
        <f>C27+C30+C33+C34</f>
        <v>27488.2</v>
      </c>
    </row>
    <row r="27" spans="1:3" ht="25.5">
      <c r="A27" s="94" t="s">
        <v>209</v>
      </c>
      <c r="B27" s="95" t="s">
        <v>270</v>
      </c>
      <c r="C27" s="98">
        <f>C28+C29</f>
        <v>7723.2</v>
      </c>
    </row>
    <row r="28" spans="1:3" ht="25.5">
      <c r="A28" s="94" t="s">
        <v>210</v>
      </c>
      <c r="B28" s="95" t="s">
        <v>271</v>
      </c>
      <c r="C28" s="98">
        <v>6418</v>
      </c>
    </row>
    <row r="29" spans="1:3" ht="38.25">
      <c r="A29" s="94" t="s">
        <v>211</v>
      </c>
      <c r="B29" s="95" t="s">
        <v>272</v>
      </c>
      <c r="C29" s="98">
        <v>1305.2</v>
      </c>
    </row>
    <row r="30" spans="1:3" ht="25.5">
      <c r="A30" s="94" t="s">
        <v>212</v>
      </c>
      <c r="B30" s="95" t="s">
        <v>273</v>
      </c>
      <c r="C30" s="98">
        <f>C31+C32</f>
        <v>19515.1</v>
      </c>
    </row>
    <row r="31" spans="1:3" ht="25.5">
      <c r="A31" s="94" t="s">
        <v>212</v>
      </c>
      <c r="B31" s="95" t="s">
        <v>274</v>
      </c>
      <c r="C31" s="98">
        <v>19459.6</v>
      </c>
    </row>
    <row r="32" spans="1:3" ht="38.25">
      <c r="A32" s="94" t="s">
        <v>213</v>
      </c>
      <c r="B32" s="95" t="s">
        <v>275</v>
      </c>
      <c r="C32" s="98">
        <v>55.5</v>
      </c>
    </row>
    <row r="33" spans="1:3" ht="12.75">
      <c r="A33" s="94" t="s">
        <v>214</v>
      </c>
      <c r="B33" s="95" t="s">
        <v>276</v>
      </c>
      <c r="C33" s="98">
        <v>200.2</v>
      </c>
    </row>
    <row r="34" spans="1:3" ht="25.5">
      <c r="A34" s="94" t="s">
        <v>215</v>
      </c>
      <c r="B34" s="95" t="s">
        <v>196</v>
      </c>
      <c r="C34" s="98">
        <v>49.7</v>
      </c>
    </row>
    <row r="35" spans="1:3" ht="12.75">
      <c r="A35" s="94" t="s">
        <v>216</v>
      </c>
      <c r="B35" s="95" t="s">
        <v>279</v>
      </c>
      <c r="C35" s="98">
        <f>SUM(C36)</f>
        <v>6622.7</v>
      </c>
    </row>
    <row r="36" spans="1:3" ht="38.25">
      <c r="A36" s="94" t="s">
        <v>217</v>
      </c>
      <c r="B36" s="95" t="s">
        <v>280</v>
      </c>
      <c r="C36" s="98">
        <v>6622.7</v>
      </c>
    </row>
    <row r="37" spans="1:3" ht="38.25">
      <c r="A37" s="94" t="s">
        <v>218</v>
      </c>
      <c r="B37" s="95" t="s">
        <v>281</v>
      </c>
      <c r="C37" s="98">
        <v>10.9</v>
      </c>
    </row>
    <row r="38" spans="1:3" ht="25.5">
      <c r="A38" s="94" t="s">
        <v>219</v>
      </c>
      <c r="B38" s="95" t="s">
        <v>283</v>
      </c>
      <c r="C38" s="98">
        <v>10.9</v>
      </c>
    </row>
    <row r="39" spans="1:3" ht="55.5" customHeight="1">
      <c r="A39" s="94" t="s">
        <v>220</v>
      </c>
      <c r="B39" s="95" t="s">
        <v>284</v>
      </c>
      <c r="C39" s="98">
        <v>10.9</v>
      </c>
    </row>
    <row r="40" spans="1:3" ht="38.25">
      <c r="A40" s="94" t="s">
        <v>221</v>
      </c>
      <c r="B40" s="95" t="s">
        <v>285</v>
      </c>
      <c r="C40" s="98">
        <f>C41</f>
        <v>29288.800000000003</v>
      </c>
    </row>
    <row r="41" spans="1:3" ht="102" customHeight="1">
      <c r="A41" s="94" t="s">
        <v>222</v>
      </c>
      <c r="B41" s="95" t="s">
        <v>286</v>
      </c>
      <c r="C41" s="98">
        <f>C42+C45</f>
        <v>29288.800000000003</v>
      </c>
    </row>
    <row r="42" spans="1:3" ht="71.25" customHeight="1">
      <c r="A42" s="94" t="s">
        <v>223</v>
      </c>
      <c r="B42" s="95" t="s">
        <v>287</v>
      </c>
      <c r="C42" s="98">
        <v>26552.4</v>
      </c>
    </row>
    <row r="43" spans="1:3" ht="71.25" customHeight="1">
      <c r="A43" s="94" t="s">
        <v>669</v>
      </c>
      <c r="B43" s="95" t="s">
        <v>670</v>
      </c>
      <c r="C43" s="97">
        <v>12076.8</v>
      </c>
    </row>
    <row r="44" spans="1:3" ht="71.25" customHeight="1">
      <c r="A44" s="94" t="s">
        <v>671</v>
      </c>
      <c r="B44" s="95" t="s">
        <v>670</v>
      </c>
      <c r="C44" s="97">
        <v>14475.6</v>
      </c>
    </row>
    <row r="45" spans="1:3" ht="83.25" customHeight="1">
      <c r="A45" s="94" t="s">
        <v>224</v>
      </c>
      <c r="B45" s="95" t="s">
        <v>290</v>
      </c>
      <c r="C45" s="98">
        <v>2736.4</v>
      </c>
    </row>
    <row r="46" spans="1:3" ht="25.5">
      <c r="A46" s="94" t="s">
        <v>225</v>
      </c>
      <c r="B46" s="95" t="s">
        <v>291</v>
      </c>
      <c r="C46" s="98">
        <f>C47</f>
        <v>11123.6</v>
      </c>
    </row>
    <row r="47" spans="1:3" ht="12.75">
      <c r="A47" s="94" t="s">
        <v>226</v>
      </c>
      <c r="B47" s="95" t="s">
        <v>292</v>
      </c>
      <c r="C47" s="98">
        <v>11123.6</v>
      </c>
    </row>
    <row r="48" spans="1:3" ht="25.5">
      <c r="A48" s="94" t="s">
        <v>227</v>
      </c>
      <c r="B48" s="95" t="s">
        <v>293</v>
      </c>
      <c r="C48" s="98">
        <f>C49</f>
        <v>527.8000000000001</v>
      </c>
    </row>
    <row r="49" spans="1:3" ht="12.75">
      <c r="A49" s="94" t="s">
        <v>228</v>
      </c>
      <c r="B49" s="95" t="s">
        <v>295</v>
      </c>
      <c r="C49" s="98">
        <f>C50+C51</f>
        <v>527.8000000000001</v>
      </c>
    </row>
    <row r="50" spans="1:3" ht="38.25">
      <c r="A50" s="94" t="s">
        <v>229</v>
      </c>
      <c r="B50" s="95" t="s">
        <v>296</v>
      </c>
      <c r="C50" s="98">
        <v>52.7</v>
      </c>
    </row>
    <row r="51" spans="1:3" ht="25.5">
      <c r="A51" s="94" t="s">
        <v>230</v>
      </c>
      <c r="B51" s="95" t="s">
        <v>297</v>
      </c>
      <c r="C51" s="98">
        <v>475.1</v>
      </c>
    </row>
    <row r="52" spans="1:3" ht="25.5">
      <c r="A52" s="94" t="s">
        <v>231</v>
      </c>
      <c r="B52" s="95" t="s">
        <v>298</v>
      </c>
      <c r="C52" s="98">
        <f>C53+C59+C58</f>
        <v>5378.299999999999</v>
      </c>
    </row>
    <row r="53" spans="1:3" ht="81" customHeight="1">
      <c r="A53" s="94" t="s">
        <v>468</v>
      </c>
      <c r="B53" s="95" t="s">
        <v>469</v>
      </c>
      <c r="C53" s="98">
        <f>C56+C55+C54</f>
        <v>1495.8</v>
      </c>
    </row>
    <row r="54" spans="1:3" ht="81" customHeight="1">
      <c r="A54" s="94" t="s">
        <v>494</v>
      </c>
      <c r="B54" s="95" t="s">
        <v>493</v>
      </c>
      <c r="C54" s="97">
        <v>102.6</v>
      </c>
    </row>
    <row r="55" spans="1:3" ht="91.5" customHeight="1">
      <c r="A55" s="94" t="s">
        <v>470</v>
      </c>
      <c r="B55" s="95" t="s">
        <v>471</v>
      </c>
      <c r="C55" s="98">
        <v>43.7</v>
      </c>
    </row>
    <row r="56" spans="1:3" ht="97.5" customHeight="1">
      <c r="A56" s="94" t="s">
        <v>232</v>
      </c>
      <c r="B56" s="95" t="s">
        <v>299</v>
      </c>
      <c r="C56" s="98">
        <v>1349.5</v>
      </c>
    </row>
    <row r="57" spans="1:3" ht="63" customHeight="1">
      <c r="A57" s="94" t="s">
        <v>495</v>
      </c>
      <c r="B57" s="95" t="s">
        <v>673</v>
      </c>
      <c r="C57" s="98">
        <v>3882.5</v>
      </c>
    </row>
    <row r="58" spans="1:3" ht="51" customHeight="1">
      <c r="A58" s="94" t="s">
        <v>495</v>
      </c>
      <c r="B58" s="95" t="s">
        <v>300</v>
      </c>
      <c r="C58" s="97">
        <v>2484.2</v>
      </c>
    </row>
    <row r="59" spans="1:3" ht="51">
      <c r="A59" s="94" t="s">
        <v>496</v>
      </c>
      <c r="B59" s="95" t="s">
        <v>497</v>
      </c>
      <c r="C59" s="97">
        <v>1398.3</v>
      </c>
    </row>
    <row r="60" spans="1:3" ht="12.75">
      <c r="A60" s="94" t="s">
        <v>233</v>
      </c>
      <c r="B60" s="95" t="s">
        <v>301</v>
      </c>
      <c r="C60" s="98">
        <f>C61+C63+C64+C65+C66+C67+C68+C69+C70+C62</f>
        <v>4580</v>
      </c>
    </row>
    <row r="61" spans="1:3" ht="25.5">
      <c r="A61" s="94" t="s">
        <v>234</v>
      </c>
      <c r="B61" s="95" t="s">
        <v>302</v>
      </c>
      <c r="C61" s="98">
        <v>95.1</v>
      </c>
    </row>
    <row r="62" spans="1:3" ht="38.25">
      <c r="A62" s="94" t="s">
        <v>498</v>
      </c>
      <c r="B62" s="95" t="s">
        <v>499</v>
      </c>
      <c r="C62" s="98">
        <v>3</v>
      </c>
    </row>
    <row r="63" spans="1:3" ht="71.25" customHeight="1">
      <c r="A63" s="94" t="s">
        <v>235</v>
      </c>
      <c r="B63" s="95" t="s">
        <v>303</v>
      </c>
      <c r="C63" s="98">
        <v>27.1</v>
      </c>
    </row>
    <row r="64" spans="1:3" ht="43.5" customHeight="1">
      <c r="A64" s="94" t="s">
        <v>236</v>
      </c>
      <c r="B64" s="95" t="s">
        <v>304</v>
      </c>
      <c r="C64" s="98">
        <v>267</v>
      </c>
    </row>
    <row r="65" spans="1:3" ht="89.25">
      <c r="A65" s="94" t="s">
        <v>237</v>
      </c>
      <c r="B65" s="95" t="s">
        <v>305</v>
      </c>
      <c r="C65" s="98">
        <v>308.9</v>
      </c>
    </row>
    <row r="66" spans="1:3" ht="51">
      <c r="A66" s="94" t="s">
        <v>238</v>
      </c>
      <c r="B66" s="95" t="s">
        <v>166</v>
      </c>
      <c r="C66" s="98">
        <v>415.2</v>
      </c>
    </row>
    <row r="67" spans="1:3" ht="61.5" customHeight="1">
      <c r="A67" s="94" t="s">
        <v>239</v>
      </c>
      <c r="B67" s="95" t="s">
        <v>306</v>
      </c>
      <c r="C67" s="98">
        <v>56.4</v>
      </c>
    </row>
    <row r="68" spans="1:3" ht="73.5" customHeight="1">
      <c r="A68" s="94" t="s">
        <v>240</v>
      </c>
      <c r="B68" s="95" t="s">
        <v>307</v>
      </c>
      <c r="C68" s="98">
        <v>57.5</v>
      </c>
    </row>
    <row r="69" spans="1:3" ht="52.5" customHeight="1">
      <c r="A69" s="94" t="s">
        <v>241</v>
      </c>
      <c r="B69" s="95" t="s">
        <v>308</v>
      </c>
      <c r="C69" s="98">
        <v>1269.1</v>
      </c>
    </row>
    <row r="70" spans="1:3" ht="31.5" customHeight="1">
      <c r="A70" s="94" t="s">
        <v>242</v>
      </c>
      <c r="B70" s="95" t="s">
        <v>309</v>
      </c>
      <c r="C70" s="98">
        <v>2080.7</v>
      </c>
    </row>
    <row r="71" spans="1:3" ht="18" customHeight="1">
      <c r="A71" s="94" t="s">
        <v>243</v>
      </c>
      <c r="B71" s="95" t="s">
        <v>310</v>
      </c>
      <c r="C71" s="98">
        <f>C72+C90+C93</f>
        <v>694340.3999999999</v>
      </c>
    </row>
    <row r="72" spans="1:3" ht="38.25">
      <c r="A72" s="94" t="s">
        <v>244</v>
      </c>
      <c r="B72" s="95" t="s">
        <v>311</v>
      </c>
      <c r="C72" s="98">
        <f>C73+C78+C83</f>
        <v>692870.9999999999</v>
      </c>
    </row>
    <row r="73" spans="1:3" ht="25.5">
      <c r="A73" s="94" t="s">
        <v>245</v>
      </c>
      <c r="B73" s="95" t="s">
        <v>312</v>
      </c>
      <c r="C73" s="98">
        <f>C74+C75+C77</f>
        <v>268775.39999999997</v>
      </c>
    </row>
    <row r="74" spans="1:3" ht="51">
      <c r="A74" s="94" t="s">
        <v>246</v>
      </c>
      <c r="B74" s="95" t="s">
        <v>500</v>
      </c>
      <c r="C74" s="98">
        <v>2285</v>
      </c>
    </row>
    <row r="75" spans="1:3" ht="102" customHeight="1">
      <c r="A75" s="94" t="s">
        <v>247</v>
      </c>
      <c r="B75" s="95" t="s">
        <v>313</v>
      </c>
      <c r="C75" s="98">
        <f>C76</f>
        <v>5687.1</v>
      </c>
    </row>
    <row r="76" spans="1:3" ht="86.25" customHeight="1">
      <c r="A76" s="94" t="s">
        <v>248</v>
      </c>
      <c r="B76" s="95" t="s">
        <v>194</v>
      </c>
      <c r="C76" s="98">
        <v>5687.1</v>
      </c>
    </row>
    <row r="77" spans="1:3" ht="12.75">
      <c r="A77" s="94" t="s">
        <v>249</v>
      </c>
      <c r="B77" s="95" t="s">
        <v>10</v>
      </c>
      <c r="C77" s="98">
        <v>260803.3</v>
      </c>
    </row>
    <row r="78" spans="1:3" ht="25.5">
      <c r="A78" s="94" t="s">
        <v>250</v>
      </c>
      <c r="B78" s="95" t="s">
        <v>327</v>
      </c>
      <c r="C78" s="98">
        <f>C79+C80+C81+C82</f>
        <v>314715.89999999997</v>
      </c>
    </row>
    <row r="79" spans="1:3" ht="41.25" customHeight="1">
      <c r="A79" s="94" t="s">
        <v>251</v>
      </c>
      <c r="B79" s="95" t="s">
        <v>326</v>
      </c>
      <c r="C79" s="98">
        <v>1844.5</v>
      </c>
    </row>
    <row r="80" spans="1:3" ht="59.25" customHeight="1">
      <c r="A80" s="94" t="s">
        <v>252</v>
      </c>
      <c r="B80" s="95" t="s">
        <v>0</v>
      </c>
      <c r="C80" s="98">
        <v>26</v>
      </c>
    </row>
    <row r="81" spans="1:3" ht="47.25" customHeight="1">
      <c r="A81" s="94" t="s">
        <v>253</v>
      </c>
      <c r="B81" s="95" t="s">
        <v>325</v>
      </c>
      <c r="C81" s="98">
        <v>1712.1</v>
      </c>
    </row>
    <row r="82" spans="1:3" ht="38.25">
      <c r="A82" s="94" t="s">
        <v>254</v>
      </c>
      <c r="B82" s="95" t="s">
        <v>324</v>
      </c>
      <c r="C82" s="98">
        <v>311133.3</v>
      </c>
    </row>
    <row r="83" spans="1:3" ht="12.75">
      <c r="A83" s="94" t="s">
        <v>186</v>
      </c>
      <c r="B83" s="95" t="s">
        <v>314</v>
      </c>
      <c r="C83" s="98">
        <f>C84+C85+C87+C89+C86+C88</f>
        <v>109379.7</v>
      </c>
    </row>
    <row r="84" spans="1:3" ht="51">
      <c r="A84" s="94" t="s">
        <v>255</v>
      </c>
      <c r="B84" s="95" t="s">
        <v>315</v>
      </c>
      <c r="C84" s="98">
        <v>21838.7</v>
      </c>
    </row>
    <row r="85" spans="1:3" ht="63.75">
      <c r="A85" s="94" t="s">
        <v>256</v>
      </c>
      <c r="B85" s="95" t="s">
        <v>316</v>
      </c>
      <c r="C85" s="98">
        <v>79897.8</v>
      </c>
    </row>
    <row r="86" spans="1:3" ht="38.25">
      <c r="A86" s="94" t="s">
        <v>502</v>
      </c>
      <c r="B86" s="95" t="s">
        <v>501</v>
      </c>
      <c r="C86" s="98">
        <v>17</v>
      </c>
    </row>
    <row r="87" spans="1:3" ht="69" customHeight="1">
      <c r="A87" s="94" t="s">
        <v>257</v>
      </c>
      <c r="B87" s="95" t="s">
        <v>317</v>
      </c>
      <c r="C87" s="98">
        <v>100</v>
      </c>
    </row>
    <row r="88" spans="1:3" ht="69" customHeight="1">
      <c r="A88" s="94" t="s">
        <v>503</v>
      </c>
      <c r="B88" s="95" t="s">
        <v>504</v>
      </c>
      <c r="C88" s="98">
        <v>50</v>
      </c>
    </row>
    <row r="89" spans="1:3" ht="25.5">
      <c r="A89" s="94" t="s">
        <v>258</v>
      </c>
      <c r="B89" s="95" t="s">
        <v>318</v>
      </c>
      <c r="C89" s="98">
        <v>7476.2</v>
      </c>
    </row>
    <row r="90" spans="1:3" ht="89.25">
      <c r="A90" s="94" t="s">
        <v>259</v>
      </c>
      <c r="B90" s="95" t="s">
        <v>319</v>
      </c>
      <c r="C90" s="98">
        <f>C91+C92</f>
        <v>2546.6</v>
      </c>
    </row>
    <row r="91" spans="1:3" ht="54" customHeight="1">
      <c r="A91" s="94" t="s">
        <v>260</v>
      </c>
      <c r="B91" s="95" t="s">
        <v>320</v>
      </c>
      <c r="C91" s="98">
        <v>68.9</v>
      </c>
    </row>
    <row r="92" spans="1:3" ht="43.5" customHeight="1">
      <c r="A92" s="94" t="s">
        <v>261</v>
      </c>
      <c r="B92" s="95" t="s">
        <v>321</v>
      </c>
      <c r="C92" s="98">
        <v>2477.7</v>
      </c>
    </row>
    <row r="93" spans="1:3" ht="46.5" customHeight="1">
      <c r="A93" s="94" t="s">
        <v>262</v>
      </c>
      <c r="B93" s="95" t="s">
        <v>322</v>
      </c>
      <c r="C93" s="98">
        <f>C94</f>
        <v>-1077.2</v>
      </c>
    </row>
    <row r="94" spans="1:3" ht="54" customHeight="1">
      <c r="A94" s="94" t="s">
        <v>263</v>
      </c>
      <c r="B94" s="95" t="s">
        <v>323</v>
      </c>
      <c r="C94" s="98">
        <v>-1077.2</v>
      </c>
    </row>
    <row r="95" spans="1:3" ht="12.75">
      <c r="A95" s="94"/>
      <c r="B95" s="95"/>
      <c r="C95" s="98"/>
    </row>
    <row r="96" spans="1:3" ht="12.75">
      <c r="A96" s="100" t="s">
        <v>339</v>
      </c>
      <c r="B96" s="101"/>
      <c r="C96" s="105">
        <f>C13+C71</f>
        <v>1125204</v>
      </c>
    </row>
    <row r="97" spans="1:3" ht="12.75">
      <c r="A97" s="22"/>
      <c r="B97" s="22"/>
      <c r="C97" s="22"/>
    </row>
    <row r="98" spans="1:3" ht="12.75">
      <c r="A98" s="22"/>
      <c r="B98" s="22"/>
      <c r="C98" s="22"/>
    </row>
    <row r="99" spans="1:3" ht="12.75">
      <c r="A99" s="22"/>
      <c r="B99" s="22"/>
      <c r="C99" s="22"/>
    </row>
    <row r="100" spans="1:3" ht="12.75">
      <c r="A100" s="22"/>
      <c r="B100" s="22"/>
      <c r="C100" s="22"/>
    </row>
    <row r="101" spans="1:3" ht="12.75">
      <c r="A101" s="22"/>
      <c r="B101" s="22"/>
      <c r="C101" s="22"/>
    </row>
    <row r="102" spans="1:3" ht="12.75">
      <c r="A102" s="22"/>
      <c r="B102" s="22"/>
      <c r="C102" s="22"/>
    </row>
    <row r="103" spans="1:3" ht="12.75">
      <c r="A103" s="22"/>
      <c r="B103" s="22"/>
      <c r="C103" s="22"/>
    </row>
    <row r="104" spans="1:3" ht="12.75">
      <c r="A104" s="22"/>
      <c r="B104" s="22"/>
      <c r="C104" s="22"/>
    </row>
    <row r="105" spans="1:3" ht="12.75">
      <c r="A105" s="22"/>
      <c r="B105" s="22"/>
      <c r="C105" s="22"/>
    </row>
    <row r="106" spans="1:3" ht="12.75">
      <c r="A106" s="22"/>
      <c r="B106" s="22"/>
      <c r="C106" s="22"/>
    </row>
    <row r="107" spans="1:3" ht="12.75">
      <c r="A107" s="22"/>
      <c r="B107" s="22"/>
      <c r="C107" s="22"/>
    </row>
    <row r="108" spans="1:3" ht="12.75">
      <c r="A108" s="22"/>
      <c r="B108" s="22"/>
      <c r="C108" s="22"/>
    </row>
    <row r="109" spans="1:3" ht="12.75">
      <c r="A109" s="22"/>
      <c r="B109" s="22"/>
      <c r="C109" s="22"/>
    </row>
    <row r="110" spans="1:3" ht="12.75">
      <c r="A110" s="22"/>
      <c r="B110" s="22"/>
      <c r="C110" s="22"/>
    </row>
    <row r="111" spans="1:3" ht="12.75">
      <c r="A111" s="22"/>
      <c r="B111" s="22"/>
      <c r="C111" s="22"/>
    </row>
    <row r="112" spans="1:3" ht="12.75">
      <c r="A112" s="22"/>
      <c r="B112" s="22"/>
      <c r="C112" s="22"/>
    </row>
    <row r="113" spans="1:3" ht="12.75">
      <c r="A113" s="22"/>
      <c r="B113" s="22"/>
      <c r="C113" s="22"/>
    </row>
    <row r="114" spans="1:3" ht="12.75">
      <c r="A114" s="22"/>
      <c r="B114" s="22"/>
      <c r="C114" s="22"/>
    </row>
    <row r="115" spans="1:3" ht="12.75">
      <c r="A115" s="22"/>
      <c r="B115" s="22"/>
      <c r="C115" s="22"/>
    </row>
    <row r="116" spans="1:3" ht="12.75">
      <c r="A116" s="22"/>
      <c r="B116" s="22"/>
      <c r="C116" s="22"/>
    </row>
    <row r="117" spans="1:3" ht="12.75">
      <c r="A117" s="22"/>
      <c r="B117" s="22"/>
      <c r="C117" s="22"/>
    </row>
    <row r="118" spans="1:3" ht="12.75">
      <c r="A118" s="22"/>
      <c r="B118" s="22"/>
      <c r="C118" s="22"/>
    </row>
    <row r="119" spans="1:3" ht="12.75">
      <c r="A119" s="22"/>
      <c r="B119" s="22"/>
      <c r="C119" s="22"/>
    </row>
    <row r="120" spans="1:3" ht="12.75">
      <c r="A120" s="22"/>
      <c r="B120" s="22"/>
      <c r="C120" s="22"/>
    </row>
    <row r="121" spans="1:3" ht="12.75">
      <c r="A121" s="22"/>
      <c r="B121" s="22"/>
      <c r="C121" s="22"/>
    </row>
    <row r="122" spans="1:3" ht="12.75">
      <c r="A122" s="22"/>
      <c r="B122" s="22"/>
      <c r="C122" s="22"/>
    </row>
    <row r="123" spans="1:3" ht="12.75">
      <c r="A123" s="22"/>
      <c r="B123" s="22"/>
      <c r="C123" s="22"/>
    </row>
    <row r="124" spans="1:3" ht="12.75">
      <c r="A124" s="22"/>
      <c r="B124" s="22"/>
      <c r="C124" s="22"/>
    </row>
    <row r="125" spans="1:3" ht="12.75">
      <c r="A125" s="22"/>
      <c r="B125" s="22"/>
      <c r="C125" s="22"/>
    </row>
    <row r="126" spans="1:3" ht="12.75">
      <c r="A126" s="22"/>
      <c r="B126" s="22"/>
      <c r="C126" s="22"/>
    </row>
    <row r="127" spans="1:3" ht="12.75">
      <c r="A127" s="22"/>
      <c r="B127" s="22"/>
      <c r="C127" s="22"/>
    </row>
  </sheetData>
  <sheetProtection/>
  <mergeCells count="9">
    <mergeCell ref="A8:C8"/>
    <mergeCell ref="A9:C9"/>
    <mergeCell ref="B11:B12"/>
    <mergeCell ref="A1:C1"/>
    <mergeCell ref="A2:C2"/>
    <mergeCell ref="A4:C4"/>
    <mergeCell ref="A5:C5"/>
    <mergeCell ref="B6:C6"/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zoomScalePageLayoutView="0" workbookViewId="0" topLeftCell="A16">
      <selection activeCell="C18" sqref="C18"/>
    </sheetView>
  </sheetViews>
  <sheetFormatPr defaultColWidth="9.00390625" defaultRowHeight="12.75"/>
  <cols>
    <col min="1" max="1" width="54.00390625" style="0" customWidth="1"/>
    <col min="2" max="2" width="30.875" style="0" customWidth="1"/>
    <col min="3" max="3" width="22.125" style="0" customWidth="1"/>
  </cols>
  <sheetData>
    <row r="1" spans="1:3" ht="15">
      <c r="A1" s="23"/>
      <c r="B1" s="23"/>
      <c r="C1" s="23"/>
    </row>
    <row r="2" spans="1:3" ht="12.75">
      <c r="A2" s="106"/>
      <c r="B2" s="111" t="s">
        <v>333</v>
      </c>
      <c r="C2" s="111"/>
    </row>
    <row r="3" spans="1:3" ht="12.75">
      <c r="A3" s="111" t="s">
        <v>374</v>
      </c>
      <c r="B3" s="131"/>
      <c r="C3" s="131"/>
    </row>
    <row r="4" spans="1:3" ht="12.75">
      <c r="A4" s="111" t="s">
        <v>359</v>
      </c>
      <c r="B4" s="131"/>
      <c r="C4" s="131"/>
    </row>
    <row r="5" spans="1:3" ht="12.75">
      <c r="A5" s="111" t="s">
        <v>360</v>
      </c>
      <c r="B5" s="111"/>
      <c r="C5" s="111"/>
    </row>
    <row r="6" spans="1:3" ht="12.75">
      <c r="A6" s="106"/>
      <c r="B6" s="111" t="s">
        <v>486</v>
      </c>
      <c r="C6" s="111"/>
    </row>
    <row r="7" spans="1:3" ht="12.75">
      <c r="A7" s="106"/>
      <c r="B7" s="130" t="s">
        <v>489</v>
      </c>
      <c r="C7" s="130"/>
    </row>
    <row r="8" spans="1:3" ht="15">
      <c r="A8" s="23"/>
      <c r="B8" s="107"/>
      <c r="C8" s="107"/>
    </row>
    <row r="9" spans="1:3" ht="15">
      <c r="A9" s="23"/>
      <c r="B9" s="132"/>
      <c r="C9" s="132"/>
    </row>
    <row r="10" spans="1:3" ht="15.75">
      <c r="A10" s="114" t="s">
        <v>129</v>
      </c>
      <c r="B10" s="114"/>
      <c r="C10" s="134"/>
    </row>
    <row r="11" spans="1:3" ht="132" customHeight="1">
      <c r="A11" s="133" t="s">
        <v>491</v>
      </c>
      <c r="B11" s="133"/>
      <c r="C11" s="133"/>
    </row>
    <row r="12" spans="1:3" ht="15">
      <c r="A12" s="92"/>
      <c r="B12" s="108"/>
      <c r="C12" s="92"/>
    </row>
    <row r="13" spans="1:3" ht="15">
      <c r="A13" s="92"/>
      <c r="B13" s="108"/>
      <c r="C13" s="92"/>
    </row>
    <row r="14" spans="1:3" ht="15">
      <c r="A14" s="23"/>
      <c r="B14" s="108"/>
      <c r="C14" s="106" t="s">
        <v>25</v>
      </c>
    </row>
    <row r="15" spans="1:3" ht="12.75">
      <c r="A15" s="118" t="s">
        <v>128</v>
      </c>
      <c r="B15" s="116" t="s">
        <v>340</v>
      </c>
      <c r="C15" s="116" t="s">
        <v>361</v>
      </c>
    </row>
    <row r="16" spans="1:3" ht="49.5" customHeight="1">
      <c r="A16" s="119"/>
      <c r="B16" s="117"/>
      <c r="C16" s="120"/>
    </row>
    <row r="17" spans="1:3" ht="42.75" customHeight="1">
      <c r="A17" s="109" t="s">
        <v>341</v>
      </c>
      <c r="B17" s="85" t="s">
        <v>343</v>
      </c>
      <c r="C17" s="86">
        <v>-45123.5</v>
      </c>
    </row>
    <row r="18" spans="1:3" ht="25.5">
      <c r="A18" s="110" t="s">
        <v>352</v>
      </c>
      <c r="B18" s="85" t="s">
        <v>344</v>
      </c>
      <c r="C18" s="2">
        <f>SUM(C26+C22)</f>
        <v>45123.5</v>
      </c>
    </row>
    <row r="19" spans="1:3" ht="12.75">
      <c r="A19" s="1" t="s">
        <v>1</v>
      </c>
      <c r="B19" s="85" t="s">
        <v>345</v>
      </c>
      <c r="C19" s="6">
        <f>SUM(C22)</f>
        <v>-1129926</v>
      </c>
    </row>
    <row r="20" spans="1:3" ht="12.75">
      <c r="A20" s="1" t="s">
        <v>2</v>
      </c>
      <c r="B20" s="85" t="s">
        <v>346</v>
      </c>
      <c r="C20" s="6">
        <f>SUM(C22)</f>
        <v>-1129926</v>
      </c>
    </row>
    <row r="21" spans="1:3" ht="12.75">
      <c r="A21" s="9" t="s">
        <v>3</v>
      </c>
      <c r="B21" s="85" t="s">
        <v>347</v>
      </c>
      <c r="C21" s="6">
        <f>SUM(C22)</f>
        <v>-1129926</v>
      </c>
    </row>
    <row r="22" spans="1:3" ht="25.5">
      <c r="A22" s="9" t="s">
        <v>145</v>
      </c>
      <c r="B22" s="85" t="s">
        <v>348</v>
      </c>
      <c r="C22" s="6">
        <v>-1129926</v>
      </c>
    </row>
    <row r="23" spans="1:3" ht="12.75">
      <c r="A23" s="1" t="s">
        <v>4</v>
      </c>
      <c r="B23" s="85" t="s">
        <v>353</v>
      </c>
      <c r="C23" s="2">
        <f>SUM(C26)</f>
        <v>1175049.5</v>
      </c>
    </row>
    <row r="24" spans="1:3" ht="12.75">
      <c r="A24" s="1" t="s">
        <v>5</v>
      </c>
      <c r="B24" s="85" t="s">
        <v>349</v>
      </c>
      <c r="C24" s="2">
        <f>SUM(C26)</f>
        <v>1175049.5</v>
      </c>
    </row>
    <row r="25" spans="1:3" ht="12.75">
      <c r="A25" s="9" t="s">
        <v>6</v>
      </c>
      <c r="B25" s="85" t="s">
        <v>350</v>
      </c>
      <c r="C25" s="2">
        <f>SUM(C26)</f>
        <v>1175049.5</v>
      </c>
    </row>
    <row r="26" spans="1:3" ht="38.25" customHeight="1">
      <c r="A26" s="9" t="s">
        <v>144</v>
      </c>
      <c r="B26" s="85" t="s">
        <v>351</v>
      </c>
      <c r="C26" s="2">
        <v>1175049.5</v>
      </c>
    </row>
    <row r="27" spans="1:3" ht="12.75">
      <c r="A27" s="1"/>
      <c r="B27" s="1"/>
      <c r="C27" s="1"/>
    </row>
    <row r="28" spans="1:3" ht="12.75">
      <c r="A28" s="1"/>
      <c r="B28" s="1"/>
      <c r="C28" s="1"/>
    </row>
  </sheetData>
  <sheetProtection/>
  <mergeCells count="12">
    <mergeCell ref="B15:B16"/>
    <mergeCell ref="A15:A16"/>
    <mergeCell ref="C15:C16"/>
    <mergeCell ref="B9:C9"/>
    <mergeCell ref="A11:C11"/>
    <mergeCell ref="A10:C10"/>
    <mergeCell ref="B2:C2"/>
    <mergeCell ref="A5:C5"/>
    <mergeCell ref="B6:C6"/>
    <mergeCell ref="B7:C7"/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9"/>
  <sheetViews>
    <sheetView zoomScalePageLayoutView="0" workbookViewId="0" topLeftCell="A492">
      <selection activeCell="G386" sqref="G386"/>
    </sheetView>
  </sheetViews>
  <sheetFormatPr defaultColWidth="9.00390625" defaultRowHeight="12.75"/>
  <cols>
    <col min="1" max="1" width="49.375" style="0" customWidth="1"/>
    <col min="2" max="2" width="10.375" style="0" customWidth="1"/>
    <col min="7" max="7" width="11.25390625" style="0" customWidth="1"/>
  </cols>
  <sheetData>
    <row r="1" spans="1:7" ht="12.75">
      <c r="A1" s="1"/>
      <c r="B1" s="1"/>
      <c r="C1" s="1"/>
      <c r="D1" s="1"/>
      <c r="E1" s="123" t="s">
        <v>331</v>
      </c>
      <c r="F1" s="123"/>
      <c r="G1" s="1"/>
    </row>
    <row r="2" spans="1:7" ht="12.75">
      <c r="A2" s="135" t="s">
        <v>372</v>
      </c>
      <c r="B2" s="135"/>
      <c r="C2" s="135"/>
      <c r="D2" s="135"/>
      <c r="E2" s="135"/>
      <c r="F2" s="135"/>
      <c r="G2" s="135"/>
    </row>
    <row r="3" spans="1:7" ht="12.75">
      <c r="A3" s="135" t="s">
        <v>359</v>
      </c>
      <c r="B3" s="135"/>
      <c r="C3" s="135"/>
      <c r="D3" s="135"/>
      <c r="E3" s="135"/>
      <c r="F3" s="135"/>
      <c r="G3" s="135"/>
    </row>
    <row r="4" spans="1:7" ht="12.75">
      <c r="A4" s="135" t="s">
        <v>195</v>
      </c>
      <c r="B4" s="135"/>
      <c r="C4" s="135"/>
      <c r="D4" s="135"/>
      <c r="E4" s="135"/>
      <c r="F4" s="135"/>
      <c r="G4" s="135"/>
    </row>
    <row r="5" spans="1:7" ht="12.75">
      <c r="A5" s="135" t="s">
        <v>479</v>
      </c>
      <c r="B5" s="135"/>
      <c r="C5" s="135"/>
      <c r="D5" s="135"/>
      <c r="E5" s="135"/>
      <c r="F5" s="135"/>
      <c r="G5" s="135"/>
    </row>
    <row r="6" spans="1:7" ht="12.75">
      <c r="A6" s="73"/>
      <c r="B6" s="73"/>
      <c r="C6" s="135" t="s">
        <v>484</v>
      </c>
      <c r="D6" s="135"/>
      <c r="E6" s="135"/>
      <c r="F6" s="135"/>
      <c r="G6" s="135"/>
    </row>
    <row r="7" spans="1:7" ht="12.75">
      <c r="A7" s="1"/>
      <c r="B7" s="1"/>
      <c r="C7" s="1"/>
      <c r="D7" s="1"/>
      <c r="E7" s="1"/>
      <c r="F7" s="1"/>
      <c r="G7" s="1"/>
    </row>
    <row r="8" spans="1:8" ht="15">
      <c r="A8" s="136" t="s">
        <v>328</v>
      </c>
      <c r="B8" s="136"/>
      <c r="C8" s="136"/>
      <c r="D8" s="136"/>
      <c r="E8" s="136"/>
      <c r="F8" s="136"/>
      <c r="G8" s="136"/>
      <c r="H8" s="48"/>
    </row>
    <row r="9" spans="1:8" ht="15.75">
      <c r="A9" s="126" t="s">
        <v>356</v>
      </c>
      <c r="B9" s="126"/>
      <c r="C9" s="126"/>
      <c r="D9" s="126"/>
      <c r="E9" s="126"/>
      <c r="F9" s="126"/>
      <c r="G9" s="126"/>
      <c r="H9" s="48"/>
    </row>
    <row r="10" spans="1:8" ht="15.75">
      <c r="A10" s="125" t="s">
        <v>485</v>
      </c>
      <c r="B10" s="125"/>
      <c r="C10" s="125"/>
      <c r="D10" s="125"/>
      <c r="E10" s="125"/>
      <c r="F10" s="125"/>
      <c r="G10" s="125"/>
      <c r="H10" s="17"/>
    </row>
    <row r="11" spans="1:7" ht="12.75">
      <c r="A11" s="1"/>
      <c r="B11" s="1"/>
      <c r="C11" s="1"/>
      <c r="D11" s="1"/>
      <c r="E11" s="1"/>
      <c r="F11" s="1"/>
      <c r="G11" s="1" t="s">
        <v>377</v>
      </c>
    </row>
    <row r="12" spans="1:7" ht="12.75">
      <c r="A12" s="74" t="s">
        <v>47</v>
      </c>
      <c r="B12" s="74" t="s">
        <v>162</v>
      </c>
      <c r="C12" s="74" t="s">
        <v>53</v>
      </c>
      <c r="D12" s="74" t="s">
        <v>48</v>
      </c>
      <c r="E12" s="74" t="s">
        <v>49</v>
      </c>
      <c r="F12" s="74" t="s">
        <v>50</v>
      </c>
      <c r="G12" s="74" t="s">
        <v>329</v>
      </c>
    </row>
    <row r="13" spans="1:7" ht="12.75">
      <c r="A13" s="75"/>
      <c r="B13" s="75"/>
      <c r="C13" s="75"/>
      <c r="D13" s="75"/>
      <c r="E13" s="75"/>
      <c r="F13" s="75"/>
      <c r="G13" s="75" t="s">
        <v>200</v>
      </c>
    </row>
    <row r="14" spans="1:7" ht="25.5">
      <c r="A14" s="18" t="s">
        <v>165</v>
      </c>
      <c r="B14" s="76">
        <v>830</v>
      </c>
      <c r="C14" s="1"/>
      <c r="D14" s="1"/>
      <c r="E14" s="1"/>
      <c r="F14" s="1"/>
      <c r="G14" s="77">
        <f>SUM(G15+G74+G103+G129+G118+G75+G86+G123)</f>
        <v>113750.07999999999</v>
      </c>
    </row>
    <row r="15" spans="1:7" ht="12.75">
      <c r="A15" s="1" t="s">
        <v>51</v>
      </c>
      <c r="B15" s="2">
        <v>830</v>
      </c>
      <c r="C15" s="3" t="s">
        <v>52</v>
      </c>
      <c r="D15" s="1"/>
      <c r="E15" s="1"/>
      <c r="F15" s="1"/>
      <c r="G15" s="6">
        <f>SUM(G17+G28+G29+G24)</f>
        <v>43894.78</v>
      </c>
    </row>
    <row r="16" spans="1:7" ht="51">
      <c r="A16" s="9" t="s">
        <v>30</v>
      </c>
      <c r="B16" s="2">
        <v>830</v>
      </c>
      <c r="C16" s="3" t="s">
        <v>52</v>
      </c>
      <c r="D16" s="3" t="s">
        <v>54</v>
      </c>
      <c r="E16" s="1"/>
      <c r="F16" s="1"/>
      <c r="G16" s="6">
        <f>SUM(G17)</f>
        <v>24328.699999999997</v>
      </c>
    </row>
    <row r="17" spans="1:7" ht="25.5">
      <c r="A17" s="9" t="s">
        <v>28</v>
      </c>
      <c r="B17" s="2">
        <v>830</v>
      </c>
      <c r="C17" s="3" t="s">
        <v>52</v>
      </c>
      <c r="D17" s="3" t="s">
        <v>54</v>
      </c>
      <c r="E17" s="3" t="s">
        <v>67</v>
      </c>
      <c r="F17" s="1"/>
      <c r="G17" s="6">
        <f>SUM(G18)</f>
        <v>24328.699999999997</v>
      </c>
    </row>
    <row r="18" spans="1:7" ht="12.75">
      <c r="A18" s="9" t="s">
        <v>55</v>
      </c>
      <c r="B18" s="2">
        <v>830</v>
      </c>
      <c r="C18" s="3" t="s">
        <v>52</v>
      </c>
      <c r="D18" s="3" t="s">
        <v>54</v>
      </c>
      <c r="E18" s="3" t="s">
        <v>60</v>
      </c>
      <c r="F18" s="4"/>
      <c r="G18" s="6">
        <f>SUM(G19:G21)</f>
        <v>24328.699999999997</v>
      </c>
    </row>
    <row r="19" spans="1:7" ht="63.75">
      <c r="A19" s="9" t="s">
        <v>378</v>
      </c>
      <c r="B19" s="2">
        <v>830</v>
      </c>
      <c r="C19" s="3" t="s">
        <v>52</v>
      </c>
      <c r="D19" s="3" t="s">
        <v>54</v>
      </c>
      <c r="E19" s="3" t="s">
        <v>60</v>
      </c>
      <c r="F19" s="3" t="s">
        <v>379</v>
      </c>
      <c r="G19" s="6">
        <v>17464.5</v>
      </c>
    </row>
    <row r="20" spans="1:7" ht="25.5">
      <c r="A20" s="9" t="s">
        <v>380</v>
      </c>
      <c r="B20" s="2">
        <v>830</v>
      </c>
      <c r="C20" s="3" t="s">
        <v>52</v>
      </c>
      <c r="D20" s="3" t="s">
        <v>54</v>
      </c>
      <c r="E20" s="3" t="s">
        <v>60</v>
      </c>
      <c r="F20" s="3" t="s">
        <v>375</v>
      </c>
      <c r="G20" s="6">
        <v>6805.6</v>
      </c>
    </row>
    <row r="21" spans="1:7" ht="12.75">
      <c r="A21" s="9" t="s">
        <v>381</v>
      </c>
      <c r="B21" s="2">
        <v>830</v>
      </c>
      <c r="C21" s="3" t="s">
        <v>52</v>
      </c>
      <c r="D21" s="3" t="s">
        <v>54</v>
      </c>
      <c r="E21" s="3" t="s">
        <v>60</v>
      </c>
      <c r="F21" s="2">
        <v>800</v>
      </c>
      <c r="G21" s="6">
        <v>58.6</v>
      </c>
    </row>
    <row r="22" spans="1:7" ht="12.75">
      <c r="A22" s="9" t="s">
        <v>65</v>
      </c>
      <c r="B22" s="2">
        <v>830</v>
      </c>
      <c r="C22" s="3" t="s">
        <v>52</v>
      </c>
      <c r="D22" s="3" t="s">
        <v>66</v>
      </c>
      <c r="E22" s="3"/>
      <c r="F22" s="2"/>
      <c r="G22" s="6">
        <v>26</v>
      </c>
    </row>
    <row r="23" spans="1:7" ht="25.5">
      <c r="A23" s="9" t="s">
        <v>382</v>
      </c>
      <c r="B23" s="2">
        <v>830</v>
      </c>
      <c r="C23" s="3" t="s">
        <v>52</v>
      </c>
      <c r="D23" s="3" t="s">
        <v>66</v>
      </c>
      <c r="E23" s="3" t="s">
        <v>510</v>
      </c>
      <c r="F23" s="2"/>
      <c r="G23" s="6">
        <f>SUM(G24)</f>
        <v>26</v>
      </c>
    </row>
    <row r="24" spans="1:7" ht="25.5">
      <c r="A24" s="9" t="s">
        <v>380</v>
      </c>
      <c r="B24" s="2">
        <v>830</v>
      </c>
      <c r="C24" s="3" t="s">
        <v>52</v>
      </c>
      <c r="D24" s="3" t="s">
        <v>66</v>
      </c>
      <c r="E24" s="3" t="s">
        <v>510</v>
      </c>
      <c r="F24" s="2">
        <v>200</v>
      </c>
      <c r="G24" s="6">
        <v>26</v>
      </c>
    </row>
    <row r="25" spans="1:7" ht="12.75">
      <c r="A25" s="9" t="s">
        <v>191</v>
      </c>
      <c r="B25" s="2">
        <v>830</v>
      </c>
      <c r="C25" s="3" t="s">
        <v>52</v>
      </c>
      <c r="D25" s="3" t="s">
        <v>74</v>
      </c>
      <c r="E25" s="3"/>
      <c r="F25" s="3"/>
      <c r="G25" s="6">
        <f>SUM(G28)</f>
        <v>828</v>
      </c>
    </row>
    <row r="26" spans="1:7" ht="12.75">
      <c r="A26" s="9" t="s">
        <v>192</v>
      </c>
      <c r="B26" s="2">
        <v>830</v>
      </c>
      <c r="C26" s="3" t="s">
        <v>52</v>
      </c>
      <c r="D26" s="3" t="s">
        <v>74</v>
      </c>
      <c r="E26" s="3" t="s">
        <v>511</v>
      </c>
      <c r="F26" s="3"/>
      <c r="G26" s="6">
        <f>SUM(G28)</f>
        <v>828</v>
      </c>
    </row>
    <row r="27" spans="1:7" ht="12.75">
      <c r="A27" s="9" t="s">
        <v>192</v>
      </c>
      <c r="B27" s="2">
        <v>830</v>
      </c>
      <c r="C27" s="3" t="s">
        <v>52</v>
      </c>
      <c r="D27" s="3" t="s">
        <v>74</v>
      </c>
      <c r="E27" s="3" t="s">
        <v>512</v>
      </c>
      <c r="F27" s="3"/>
      <c r="G27" s="6">
        <f>SUM(G28)</f>
        <v>828</v>
      </c>
    </row>
    <row r="28" spans="1:7" ht="12.75">
      <c r="A28" s="9" t="s">
        <v>381</v>
      </c>
      <c r="B28" s="2">
        <v>830</v>
      </c>
      <c r="C28" s="3" t="s">
        <v>52</v>
      </c>
      <c r="D28" s="3" t="s">
        <v>74</v>
      </c>
      <c r="E28" s="3" t="s">
        <v>512</v>
      </c>
      <c r="F28" s="3" t="s">
        <v>376</v>
      </c>
      <c r="G28" s="6">
        <v>828</v>
      </c>
    </row>
    <row r="29" spans="1:7" ht="12.75">
      <c r="A29" s="9" t="s">
        <v>7</v>
      </c>
      <c r="B29" s="2">
        <v>830</v>
      </c>
      <c r="C29" s="3" t="s">
        <v>52</v>
      </c>
      <c r="D29" s="3" t="s">
        <v>34</v>
      </c>
      <c r="E29" s="1"/>
      <c r="F29" s="1"/>
      <c r="G29" s="6">
        <f>SUM(G30+G37+G59+G51+G35+G40+G48+G54)</f>
        <v>18712.08</v>
      </c>
    </row>
    <row r="30" spans="1:7" ht="25.5">
      <c r="A30" s="9" t="s">
        <v>32</v>
      </c>
      <c r="B30" s="2">
        <v>830</v>
      </c>
      <c r="C30" s="3" t="s">
        <v>52</v>
      </c>
      <c r="D30" s="3" t="s">
        <v>34</v>
      </c>
      <c r="E30" s="3" t="s">
        <v>513</v>
      </c>
      <c r="F30" s="4"/>
      <c r="G30" s="6">
        <f>SUM(G31:G33)</f>
        <v>1844.5</v>
      </c>
    </row>
    <row r="31" spans="1:7" ht="63.75">
      <c r="A31" s="9" t="s">
        <v>378</v>
      </c>
      <c r="B31" s="2">
        <v>830</v>
      </c>
      <c r="C31" s="3" t="s">
        <v>52</v>
      </c>
      <c r="D31" s="3" t="s">
        <v>34</v>
      </c>
      <c r="E31" s="3" t="s">
        <v>513</v>
      </c>
      <c r="F31" s="3" t="s">
        <v>379</v>
      </c>
      <c r="G31" s="6">
        <v>1043.8</v>
      </c>
    </row>
    <row r="32" spans="1:7" ht="25.5">
      <c r="A32" s="9" t="s">
        <v>380</v>
      </c>
      <c r="B32" s="2">
        <v>830</v>
      </c>
      <c r="C32" s="3" t="s">
        <v>52</v>
      </c>
      <c r="D32" s="3" t="s">
        <v>34</v>
      </c>
      <c r="E32" s="3" t="s">
        <v>513</v>
      </c>
      <c r="F32" s="3" t="s">
        <v>375</v>
      </c>
      <c r="G32" s="6">
        <v>711</v>
      </c>
    </row>
    <row r="33" spans="1:7" ht="12.75">
      <c r="A33" s="9" t="s">
        <v>383</v>
      </c>
      <c r="B33" s="2">
        <v>830</v>
      </c>
      <c r="C33" s="3" t="s">
        <v>52</v>
      </c>
      <c r="D33" s="3" t="s">
        <v>34</v>
      </c>
      <c r="E33" s="3" t="s">
        <v>513</v>
      </c>
      <c r="F33" s="3" t="s">
        <v>64</v>
      </c>
      <c r="G33" s="6">
        <v>89.7</v>
      </c>
    </row>
    <row r="34" spans="1:7" ht="25.5">
      <c r="A34" s="9" t="s">
        <v>28</v>
      </c>
      <c r="B34" s="2">
        <v>830</v>
      </c>
      <c r="C34" s="3" t="s">
        <v>52</v>
      </c>
      <c r="D34" s="3" t="s">
        <v>34</v>
      </c>
      <c r="E34" s="3" t="s">
        <v>67</v>
      </c>
      <c r="F34" s="3"/>
      <c r="G34" s="6">
        <f>SUM(G36+G37)</f>
        <v>3331.8</v>
      </c>
    </row>
    <row r="35" spans="1:7" ht="25.5">
      <c r="A35" s="9" t="s">
        <v>130</v>
      </c>
      <c r="B35" s="2">
        <v>830</v>
      </c>
      <c r="C35" s="3" t="s">
        <v>52</v>
      </c>
      <c r="D35" s="3" t="s">
        <v>34</v>
      </c>
      <c r="E35" s="3" t="s">
        <v>131</v>
      </c>
      <c r="F35" s="3"/>
      <c r="G35" s="6">
        <v>431.5</v>
      </c>
    </row>
    <row r="36" spans="1:7" ht="12.75">
      <c r="A36" s="9" t="s">
        <v>381</v>
      </c>
      <c r="B36" s="2">
        <v>830</v>
      </c>
      <c r="C36" s="3" t="s">
        <v>52</v>
      </c>
      <c r="D36" s="3" t="s">
        <v>34</v>
      </c>
      <c r="E36" s="3" t="s">
        <v>131</v>
      </c>
      <c r="F36" s="3" t="s">
        <v>376</v>
      </c>
      <c r="G36" s="6">
        <v>431.5</v>
      </c>
    </row>
    <row r="37" spans="1:7" ht="12.75">
      <c r="A37" s="9" t="s">
        <v>158</v>
      </c>
      <c r="B37" s="2">
        <v>830</v>
      </c>
      <c r="C37" s="3" t="s">
        <v>52</v>
      </c>
      <c r="D37" s="3" t="s">
        <v>34</v>
      </c>
      <c r="E37" s="3" t="s">
        <v>384</v>
      </c>
      <c r="F37" s="3"/>
      <c r="G37" s="6">
        <f>SUM(G39+G38)</f>
        <v>2900.3</v>
      </c>
    </row>
    <row r="38" spans="1:7" ht="63.75">
      <c r="A38" s="9" t="s">
        <v>378</v>
      </c>
      <c r="B38" s="2">
        <v>830</v>
      </c>
      <c r="C38" s="3" t="s">
        <v>52</v>
      </c>
      <c r="D38" s="3" t="s">
        <v>34</v>
      </c>
      <c r="E38" s="3" t="s">
        <v>384</v>
      </c>
      <c r="F38" s="3" t="s">
        <v>379</v>
      </c>
      <c r="G38" s="6">
        <v>30.8</v>
      </c>
    </row>
    <row r="39" spans="1:7" ht="25.5">
      <c r="A39" s="9" t="s">
        <v>385</v>
      </c>
      <c r="B39" s="2">
        <v>830</v>
      </c>
      <c r="C39" s="3" t="s">
        <v>52</v>
      </c>
      <c r="D39" s="3" t="s">
        <v>34</v>
      </c>
      <c r="E39" s="3" t="s">
        <v>384</v>
      </c>
      <c r="F39" s="3" t="s">
        <v>386</v>
      </c>
      <c r="G39" s="6">
        <v>2869.5</v>
      </c>
    </row>
    <row r="40" spans="1:8" ht="25.5">
      <c r="A40" s="9" t="s">
        <v>137</v>
      </c>
      <c r="B40" s="2">
        <v>830</v>
      </c>
      <c r="C40" s="3" t="s">
        <v>52</v>
      </c>
      <c r="D40" s="3" t="s">
        <v>34</v>
      </c>
      <c r="E40" s="3" t="s">
        <v>139</v>
      </c>
      <c r="F40" s="3"/>
      <c r="G40" s="6">
        <f>SUM(G41+G47)</f>
        <v>9131.7</v>
      </c>
      <c r="H40" s="3"/>
    </row>
    <row r="41" spans="1:7" ht="12.75">
      <c r="A41" s="9" t="s">
        <v>138</v>
      </c>
      <c r="B41" s="2">
        <v>830</v>
      </c>
      <c r="C41" s="3" t="s">
        <v>52</v>
      </c>
      <c r="D41" s="3" t="s">
        <v>34</v>
      </c>
      <c r="E41" s="3" t="s">
        <v>140</v>
      </c>
      <c r="F41" s="3"/>
      <c r="G41" s="6">
        <f>SUM(G42:G45)</f>
        <v>8233.1</v>
      </c>
    </row>
    <row r="42" spans="1:7" ht="63.75">
      <c r="A42" s="9" t="s">
        <v>378</v>
      </c>
      <c r="B42" s="2">
        <v>830</v>
      </c>
      <c r="C42" s="3" t="s">
        <v>52</v>
      </c>
      <c r="D42" s="3" t="s">
        <v>34</v>
      </c>
      <c r="E42" s="3" t="s">
        <v>140</v>
      </c>
      <c r="F42" s="3" t="s">
        <v>379</v>
      </c>
      <c r="G42" s="6">
        <v>1341.9</v>
      </c>
    </row>
    <row r="43" spans="1:7" ht="25.5">
      <c r="A43" s="9" t="s">
        <v>380</v>
      </c>
      <c r="B43" s="2">
        <v>830</v>
      </c>
      <c r="C43" s="3" t="s">
        <v>52</v>
      </c>
      <c r="D43" s="3" t="s">
        <v>34</v>
      </c>
      <c r="E43" s="3" t="s">
        <v>140</v>
      </c>
      <c r="F43" s="3" t="s">
        <v>375</v>
      </c>
      <c r="G43" s="6">
        <v>6090.2</v>
      </c>
    </row>
    <row r="44" spans="1:7" ht="12.75">
      <c r="A44" s="9" t="s">
        <v>514</v>
      </c>
      <c r="B44" s="2">
        <v>830</v>
      </c>
      <c r="C44" s="3" t="s">
        <v>52</v>
      </c>
      <c r="D44" s="3" t="s">
        <v>34</v>
      </c>
      <c r="E44" s="3" t="s">
        <v>140</v>
      </c>
      <c r="F44" s="3" t="s">
        <v>392</v>
      </c>
      <c r="G44" s="6">
        <v>800</v>
      </c>
    </row>
    <row r="45" spans="1:7" ht="12.75">
      <c r="A45" s="9" t="s">
        <v>381</v>
      </c>
      <c r="B45" s="2">
        <v>830</v>
      </c>
      <c r="C45" s="3" t="s">
        <v>52</v>
      </c>
      <c r="D45" s="3" t="s">
        <v>34</v>
      </c>
      <c r="E45" s="3" t="s">
        <v>140</v>
      </c>
      <c r="F45" s="3" t="s">
        <v>376</v>
      </c>
      <c r="G45" s="6">
        <v>1</v>
      </c>
    </row>
    <row r="46" spans="1:7" ht="25.5">
      <c r="A46" s="9" t="s">
        <v>515</v>
      </c>
      <c r="B46" s="2">
        <v>830</v>
      </c>
      <c r="C46" s="3" t="s">
        <v>52</v>
      </c>
      <c r="D46" s="3" t="s">
        <v>34</v>
      </c>
      <c r="E46" s="3" t="s">
        <v>389</v>
      </c>
      <c r="F46" s="3"/>
      <c r="G46" s="6">
        <f>SUM(G47)</f>
        <v>898.6</v>
      </c>
    </row>
    <row r="47" spans="1:7" ht="25.5">
      <c r="A47" s="9" t="s">
        <v>380</v>
      </c>
      <c r="B47" s="2">
        <v>830</v>
      </c>
      <c r="C47" s="3" t="s">
        <v>52</v>
      </c>
      <c r="D47" s="3" t="s">
        <v>34</v>
      </c>
      <c r="E47" s="3" t="s">
        <v>389</v>
      </c>
      <c r="F47" s="3" t="s">
        <v>375</v>
      </c>
      <c r="G47" s="6">
        <v>898.6</v>
      </c>
    </row>
    <row r="48" spans="1:7" ht="38.25">
      <c r="A48" s="9" t="s">
        <v>616</v>
      </c>
      <c r="B48" s="2">
        <v>830</v>
      </c>
      <c r="C48" s="3" t="s">
        <v>52</v>
      </c>
      <c r="D48" s="3" t="s">
        <v>34</v>
      </c>
      <c r="E48" s="3" t="s">
        <v>516</v>
      </c>
      <c r="F48" s="3"/>
      <c r="G48" s="6">
        <f>SUM(G49:G50)</f>
        <v>1863</v>
      </c>
    </row>
    <row r="49" spans="1:7" ht="25.5">
      <c r="A49" s="9" t="s">
        <v>380</v>
      </c>
      <c r="B49" s="2">
        <v>830</v>
      </c>
      <c r="C49" s="3" t="s">
        <v>52</v>
      </c>
      <c r="D49" s="3" t="s">
        <v>34</v>
      </c>
      <c r="E49" s="3" t="s">
        <v>516</v>
      </c>
      <c r="F49" s="3" t="s">
        <v>375</v>
      </c>
      <c r="G49" s="6">
        <v>786.5</v>
      </c>
    </row>
    <row r="50" spans="1:7" ht="25.5">
      <c r="A50" s="9" t="s">
        <v>385</v>
      </c>
      <c r="B50" s="2">
        <v>830</v>
      </c>
      <c r="C50" s="3" t="s">
        <v>52</v>
      </c>
      <c r="D50" s="3" t="s">
        <v>34</v>
      </c>
      <c r="E50" s="3" t="s">
        <v>516</v>
      </c>
      <c r="F50" s="3" t="s">
        <v>386</v>
      </c>
      <c r="G50" s="6">
        <v>1076.5</v>
      </c>
    </row>
    <row r="51" spans="1:7" ht="25.5">
      <c r="A51" s="9" t="s">
        <v>33</v>
      </c>
      <c r="B51" s="2">
        <v>830</v>
      </c>
      <c r="C51" s="3" t="s">
        <v>52</v>
      </c>
      <c r="D51" s="3" t="s">
        <v>34</v>
      </c>
      <c r="E51" s="3" t="s">
        <v>61</v>
      </c>
      <c r="F51" s="4"/>
      <c r="G51" s="6">
        <f>SUM(G53)</f>
        <v>814.6</v>
      </c>
    </row>
    <row r="52" spans="1:7" ht="12.75">
      <c r="A52" s="9" t="s">
        <v>158</v>
      </c>
      <c r="B52" s="2">
        <v>830</v>
      </c>
      <c r="C52" s="3" t="s">
        <v>52</v>
      </c>
      <c r="D52" s="3" t="s">
        <v>34</v>
      </c>
      <c r="E52" s="3" t="s">
        <v>103</v>
      </c>
      <c r="F52" s="4"/>
      <c r="G52" s="6">
        <f>SUM(G53)</f>
        <v>814.6</v>
      </c>
    </row>
    <row r="53" spans="1:7" ht="63.75">
      <c r="A53" s="9" t="s">
        <v>378</v>
      </c>
      <c r="B53" s="2">
        <v>830</v>
      </c>
      <c r="C53" s="3" t="s">
        <v>52</v>
      </c>
      <c r="D53" s="3" t="s">
        <v>34</v>
      </c>
      <c r="E53" s="3" t="s">
        <v>103</v>
      </c>
      <c r="F53" s="3" t="s">
        <v>379</v>
      </c>
      <c r="G53" s="6">
        <v>814.6</v>
      </c>
    </row>
    <row r="54" spans="1:7" ht="25.5">
      <c r="A54" s="9" t="s">
        <v>617</v>
      </c>
      <c r="B54" s="2">
        <v>830</v>
      </c>
      <c r="C54" s="3" t="s">
        <v>52</v>
      </c>
      <c r="D54" s="3" t="s">
        <v>34</v>
      </c>
      <c r="E54" s="3" t="s">
        <v>618</v>
      </c>
      <c r="F54" s="3"/>
      <c r="G54" s="6">
        <v>875.5</v>
      </c>
    </row>
    <row r="55" spans="1:7" ht="25.5">
      <c r="A55" s="9" t="s">
        <v>619</v>
      </c>
      <c r="B55" s="2">
        <v>830</v>
      </c>
      <c r="C55" s="3" t="s">
        <v>52</v>
      </c>
      <c r="D55" s="3" t="s">
        <v>34</v>
      </c>
      <c r="E55" s="3" t="s">
        <v>620</v>
      </c>
      <c r="F55" s="3"/>
      <c r="G55" s="6">
        <v>875.5</v>
      </c>
    </row>
    <row r="56" spans="1:7" ht="25.5">
      <c r="A56" s="9" t="s">
        <v>621</v>
      </c>
      <c r="B56" s="2">
        <v>830</v>
      </c>
      <c r="C56" s="3" t="s">
        <v>52</v>
      </c>
      <c r="D56" s="3" t="s">
        <v>34</v>
      </c>
      <c r="E56" s="3" t="s">
        <v>521</v>
      </c>
      <c r="F56" s="3"/>
      <c r="G56" s="6">
        <f>SUM(G57:G58)</f>
        <v>875.5</v>
      </c>
    </row>
    <row r="57" spans="1:7" ht="63.75">
      <c r="A57" s="9" t="s">
        <v>378</v>
      </c>
      <c r="B57" s="2">
        <v>830</v>
      </c>
      <c r="C57" s="3" t="s">
        <v>52</v>
      </c>
      <c r="D57" s="3" t="s">
        <v>34</v>
      </c>
      <c r="E57" s="3" t="s">
        <v>521</v>
      </c>
      <c r="F57" s="3" t="s">
        <v>379</v>
      </c>
      <c r="G57" s="6">
        <v>842.7</v>
      </c>
    </row>
    <row r="58" spans="1:7" ht="25.5">
      <c r="A58" s="9" t="s">
        <v>380</v>
      </c>
      <c r="B58" s="2">
        <v>830</v>
      </c>
      <c r="C58" s="3" t="s">
        <v>52</v>
      </c>
      <c r="D58" s="3" t="s">
        <v>34</v>
      </c>
      <c r="E58" s="3" t="s">
        <v>521</v>
      </c>
      <c r="F58" s="3" t="s">
        <v>375</v>
      </c>
      <c r="G58" s="6">
        <v>32.8</v>
      </c>
    </row>
    <row r="59" spans="1:7" ht="12.75">
      <c r="A59" s="9" t="s">
        <v>615</v>
      </c>
      <c r="B59" s="2">
        <v>830</v>
      </c>
      <c r="C59" s="3" t="s">
        <v>52</v>
      </c>
      <c r="D59" s="3" t="s">
        <v>34</v>
      </c>
      <c r="E59" s="3" t="s">
        <v>509</v>
      </c>
      <c r="F59" s="3"/>
      <c r="G59" s="6">
        <f>SUM(G60+G63+G66+G68)</f>
        <v>850.98</v>
      </c>
    </row>
    <row r="60" spans="1:7" ht="38.25">
      <c r="A60" s="9" t="s">
        <v>170</v>
      </c>
      <c r="B60" s="2">
        <v>830</v>
      </c>
      <c r="C60" s="3" t="s">
        <v>52</v>
      </c>
      <c r="D60" s="3" t="s">
        <v>34</v>
      </c>
      <c r="E60" s="3" t="s">
        <v>517</v>
      </c>
      <c r="F60" s="3"/>
      <c r="G60" s="6">
        <f>SUM(G61:G62)</f>
        <v>532.1</v>
      </c>
    </row>
    <row r="61" spans="1:7" ht="63.75">
      <c r="A61" s="9" t="s">
        <v>378</v>
      </c>
      <c r="B61" s="2">
        <v>830</v>
      </c>
      <c r="C61" s="3" t="s">
        <v>52</v>
      </c>
      <c r="D61" s="3" t="s">
        <v>34</v>
      </c>
      <c r="E61" s="3" t="s">
        <v>517</v>
      </c>
      <c r="F61" s="3" t="s">
        <v>379</v>
      </c>
      <c r="G61" s="6">
        <v>501</v>
      </c>
    </row>
    <row r="62" spans="1:7" ht="25.5">
      <c r="A62" s="9" t="s">
        <v>380</v>
      </c>
      <c r="B62" s="2">
        <v>830</v>
      </c>
      <c r="C62" s="3" t="s">
        <v>52</v>
      </c>
      <c r="D62" s="3" t="s">
        <v>34</v>
      </c>
      <c r="E62" s="3" t="s">
        <v>517</v>
      </c>
      <c r="F62" s="3" t="s">
        <v>375</v>
      </c>
      <c r="G62" s="6">
        <v>31.1</v>
      </c>
    </row>
    <row r="63" spans="1:7" ht="25.5">
      <c r="A63" s="9" t="s">
        <v>171</v>
      </c>
      <c r="B63" s="2">
        <v>830</v>
      </c>
      <c r="C63" s="3" t="s">
        <v>52</v>
      </c>
      <c r="D63" s="3" t="s">
        <v>34</v>
      </c>
      <c r="E63" s="3" t="s">
        <v>518</v>
      </c>
      <c r="F63" s="3"/>
      <c r="G63" s="6">
        <f>SUM(G64:G65)</f>
        <v>253.9</v>
      </c>
    </row>
    <row r="64" spans="1:7" ht="63.75">
      <c r="A64" s="9" t="s">
        <v>378</v>
      </c>
      <c r="B64" s="2">
        <v>830</v>
      </c>
      <c r="C64" s="3" t="s">
        <v>52</v>
      </c>
      <c r="D64" s="3" t="s">
        <v>34</v>
      </c>
      <c r="E64" s="3" t="s">
        <v>518</v>
      </c>
      <c r="F64" s="3" t="s">
        <v>379</v>
      </c>
      <c r="G64" s="6">
        <v>244.4</v>
      </c>
    </row>
    <row r="65" spans="1:7" ht="25.5">
      <c r="A65" s="9" t="s">
        <v>380</v>
      </c>
      <c r="B65" s="2">
        <v>830</v>
      </c>
      <c r="C65" s="3" t="s">
        <v>52</v>
      </c>
      <c r="D65" s="3" t="s">
        <v>34</v>
      </c>
      <c r="E65" s="3" t="s">
        <v>518</v>
      </c>
      <c r="F65" s="3" t="s">
        <v>375</v>
      </c>
      <c r="G65" s="6">
        <v>9.5</v>
      </c>
    </row>
    <row r="66" spans="1:7" ht="25.5">
      <c r="A66" s="9" t="s">
        <v>172</v>
      </c>
      <c r="B66" s="2">
        <v>830</v>
      </c>
      <c r="C66" s="3" t="s">
        <v>52</v>
      </c>
      <c r="D66" s="3" t="s">
        <v>34</v>
      </c>
      <c r="E66" s="3" t="s">
        <v>519</v>
      </c>
      <c r="F66" s="3"/>
      <c r="G66" s="6">
        <v>64.6</v>
      </c>
    </row>
    <row r="67" spans="1:7" ht="25.5">
      <c r="A67" s="9" t="s">
        <v>380</v>
      </c>
      <c r="B67" s="2">
        <v>830</v>
      </c>
      <c r="C67" s="3" t="s">
        <v>52</v>
      </c>
      <c r="D67" s="3" t="s">
        <v>34</v>
      </c>
      <c r="E67" s="3" t="s">
        <v>519</v>
      </c>
      <c r="F67" s="3" t="s">
        <v>375</v>
      </c>
      <c r="G67" s="6">
        <v>64.6</v>
      </c>
    </row>
    <row r="68" spans="1:7" ht="38.25">
      <c r="A68" s="9" t="s">
        <v>152</v>
      </c>
      <c r="B68" s="2">
        <v>830</v>
      </c>
      <c r="C68" s="3" t="s">
        <v>52</v>
      </c>
      <c r="D68" s="3" t="s">
        <v>34</v>
      </c>
      <c r="E68" s="3" t="s">
        <v>520</v>
      </c>
      <c r="F68" s="3"/>
      <c r="G68" s="6">
        <v>0.38</v>
      </c>
    </row>
    <row r="69" spans="1:7" ht="63.75">
      <c r="A69" s="9" t="s">
        <v>378</v>
      </c>
      <c r="B69" s="2">
        <v>830</v>
      </c>
      <c r="C69" s="3" t="s">
        <v>52</v>
      </c>
      <c r="D69" s="3" t="s">
        <v>34</v>
      </c>
      <c r="E69" s="3" t="s">
        <v>520</v>
      </c>
      <c r="F69" s="3" t="s">
        <v>379</v>
      </c>
      <c r="G69" s="6">
        <v>0.38</v>
      </c>
    </row>
    <row r="70" spans="1:7" ht="12.75">
      <c r="A70" s="1" t="s">
        <v>35</v>
      </c>
      <c r="B70" s="2">
        <v>830</v>
      </c>
      <c r="C70" s="3" t="s">
        <v>68</v>
      </c>
      <c r="D70" s="3"/>
      <c r="E70" s="3"/>
      <c r="F70" s="3"/>
      <c r="G70" s="6">
        <f>SUM(G74)</f>
        <v>1712.1</v>
      </c>
    </row>
    <row r="71" spans="1:7" ht="12.75">
      <c r="A71" s="1" t="s">
        <v>36</v>
      </c>
      <c r="B71" s="2">
        <v>830</v>
      </c>
      <c r="C71" s="3" t="s">
        <v>68</v>
      </c>
      <c r="D71" s="3" t="s">
        <v>71</v>
      </c>
      <c r="E71" s="3"/>
      <c r="F71" s="1"/>
      <c r="G71" s="6">
        <f>SUM(G74)</f>
        <v>1712.1</v>
      </c>
    </row>
    <row r="72" spans="1:7" ht="12.75">
      <c r="A72" s="9" t="s">
        <v>615</v>
      </c>
      <c r="B72" s="2">
        <v>830</v>
      </c>
      <c r="C72" s="3" t="s">
        <v>68</v>
      </c>
      <c r="D72" s="3" t="s">
        <v>71</v>
      </c>
      <c r="E72" s="3" t="s">
        <v>509</v>
      </c>
      <c r="F72" s="1"/>
      <c r="G72" s="6">
        <f>SUM(G74)</f>
        <v>1712.1</v>
      </c>
    </row>
    <row r="73" spans="1:7" ht="25.5">
      <c r="A73" s="9" t="s">
        <v>37</v>
      </c>
      <c r="B73" s="2">
        <v>830</v>
      </c>
      <c r="C73" s="3" t="s">
        <v>68</v>
      </c>
      <c r="D73" s="3" t="s">
        <v>71</v>
      </c>
      <c r="E73" s="3" t="s">
        <v>522</v>
      </c>
      <c r="F73" s="1"/>
      <c r="G73" s="6">
        <f>SUM(G74)</f>
        <v>1712.1</v>
      </c>
    </row>
    <row r="74" spans="1:7" ht="12.75">
      <c r="A74" s="9" t="s">
        <v>383</v>
      </c>
      <c r="B74" s="2">
        <v>830</v>
      </c>
      <c r="C74" s="3" t="s">
        <v>68</v>
      </c>
      <c r="D74" s="3" t="s">
        <v>71</v>
      </c>
      <c r="E74" s="3" t="s">
        <v>522</v>
      </c>
      <c r="F74" s="3" t="s">
        <v>64</v>
      </c>
      <c r="G74" s="6">
        <v>1712.1</v>
      </c>
    </row>
    <row r="75" spans="1:7" ht="25.5">
      <c r="A75" s="9" t="s">
        <v>132</v>
      </c>
      <c r="B75" s="2">
        <v>830</v>
      </c>
      <c r="C75" s="3" t="s">
        <v>71</v>
      </c>
      <c r="D75" s="3"/>
      <c r="E75" s="3"/>
      <c r="F75" s="3"/>
      <c r="G75" s="6">
        <f>SUM(G78+G81)</f>
        <v>1602.7</v>
      </c>
    </row>
    <row r="76" spans="1:7" ht="38.25">
      <c r="A76" s="9" t="s">
        <v>141</v>
      </c>
      <c r="B76" s="2">
        <v>830</v>
      </c>
      <c r="C76" s="3" t="s">
        <v>71</v>
      </c>
      <c r="D76" s="3" t="s">
        <v>73</v>
      </c>
      <c r="E76" s="3"/>
      <c r="F76" s="3"/>
      <c r="G76" s="6">
        <f>SUM(G78)</f>
        <v>1112.5</v>
      </c>
    </row>
    <row r="77" spans="1:7" ht="12.75">
      <c r="A77" s="9" t="s">
        <v>133</v>
      </c>
      <c r="B77" s="2">
        <v>830</v>
      </c>
      <c r="C77" s="3" t="s">
        <v>71</v>
      </c>
      <c r="D77" s="3" t="s">
        <v>73</v>
      </c>
      <c r="E77" s="3" t="s">
        <v>135</v>
      </c>
      <c r="F77" s="3"/>
      <c r="G77" s="6">
        <f>SUM(G78)</f>
        <v>1112.5</v>
      </c>
    </row>
    <row r="78" spans="1:7" ht="25.5">
      <c r="A78" s="9" t="s">
        <v>134</v>
      </c>
      <c r="B78" s="2">
        <v>830</v>
      </c>
      <c r="C78" s="3" t="s">
        <v>71</v>
      </c>
      <c r="D78" s="3" t="s">
        <v>73</v>
      </c>
      <c r="E78" s="3" t="s">
        <v>136</v>
      </c>
      <c r="F78" s="3"/>
      <c r="G78" s="6">
        <f>SUM(G79:G80)</f>
        <v>1112.5</v>
      </c>
    </row>
    <row r="79" spans="1:7" ht="63.75">
      <c r="A79" s="9" t="s">
        <v>378</v>
      </c>
      <c r="B79" s="2">
        <v>830</v>
      </c>
      <c r="C79" s="3" t="s">
        <v>71</v>
      </c>
      <c r="D79" s="3" t="s">
        <v>73</v>
      </c>
      <c r="E79" s="3" t="s">
        <v>136</v>
      </c>
      <c r="F79" s="3" t="s">
        <v>379</v>
      </c>
      <c r="G79" s="6">
        <v>981.4</v>
      </c>
    </row>
    <row r="80" spans="1:7" ht="25.5">
      <c r="A80" s="9" t="s">
        <v>380</v>
      </c>
      <c r="B80" s="2">
        <v>830</v>
      </c>
      <c r="C80" s="3" t="s">
        <v>71</v>
      </c>
      <c r="D80" s="3" t="s">
        <v>73</v>
      </c>
      <c r="E80" s="3" t="s">
        <v>136</v>
      </c>
      <c r="F80" s="3" t="s">
        <v>375</v>
      </c>
      <c r="G80" s="6">
        <v>131.1</v>
      </c>
    </row>
    <row r="81" spans="1:7" ht="25.5">
      <c r="A81" s="9" t="s">
        <v>390</v>
      </c>
      <c r="B81" s="2">
        <v>830</v>
      </c>
      <c r="C81" s="3" t="s">
        <v>71</v>
      </c>
      <c r="D81" s="3" t="s">
        <v>56</v>
      </c>
      <c r="E81" s="3"/>
      <c r="F81" s="3"/>
      <c r="G81" s="6">
        <f>SUM(G85+G83)</f>
        <v>490.2</v>
      </c>
    </row>
    <row r="82" spans="1:7" ht="38.25">
      <c r="A82" s="9" t="s">
        <v>610</v>
      </c>
      <c r="B82" s="2">
        <v>830</v>
      </c>
      <c r="C82" s="3" t="s">
        <v>71</v>
      </c>
      <c r="D82" s="3" t="s">
        <v>56</v>
      </c>
      <c r="E82" s="3" t="s">
        <v>523</v>
      </c>
      <c r="F82" s="3"/>
      <c r="G82" s="6">
        <v>200</v>
      </c>
    </row>
    <row r="83" spans="1:7" ht="25.5">
      <c r="A83" s="9" t="s">
        <v>380</v>
      </c>
      <c r="B83" s="2">
        <v>830</v>
      </c>
      <c r="C83" s="3" t="s">
        <v>71</v>
      </c>
      <c r="D83" s="3" t="s">
        <v>56</v>
      </c>
      <c r="E83" s="3" t="s">
        <v>523</v>
      </c>
      <c r="F83" s="3" t="s">
        <v>375</v>
      </c>
      <c r="G83" s="6">
        <v>200</v>
      </c>
    </row>
    <row r="84" spans="1:7" ht="12.75">
      <c r="A84" s="9" t="s">
        <v>138</v>
      </c>
      <c r="B84" s="2">
        <v>830</v>
      </c>
      <c r="C84" s="3" t="s">
        <v>71</v>
      </c>
      <c r="D84" s="3" t="s">
        <v>56</v>
      </c>
      <c r="E84" s="3" t="s">
        <v>524</v>
      </c>
      <c r="F84" s="3"/>
      <c r="G84" s="6">
        <v>290.2</v>
      </c>
    </row>
    <row r="85" spans="1:7" ht="63.75">
      <c r="A85" s="9" t="s">
        <v>378</v>
      </c>
      <c r="B85" s="2">
        <v>830</v>
      </c>
      <c r="C85" s="3" t="s">
        <v>71</v>
      </c>
      <c r="D85" s="3" t="s">
        <v>56</v>
      </c>
      <c r="E85" s="3" t="s">
        <v>524</v>
      </c>
      <c r="F85" s="3" t="s">
        <v>379</v>
      </c>
      <c r="G85" s="6">
        <v>290.2</v>
      </c>
    </row>
    <row r="86" spans="1:7" ht="12.75">
      <c r="A86" s="9" t="s">
        <v>8</v>
      </c>
      <c r="B86" s="2">
        <v>830</v>
      </c>
      <c r="C86" s="3" t="s">
        <v>54</v>
      </c>
      <c r="D86" s="3"/>
      <c r="E86" s="3"/>
      <c r="F86" s="3"/>
      <c r="G86" s="6">
        <f>SUM(G98+G87+G102)</f>
        <v>31671.6</v>
      </c>
    </row>
    <row r="87" spans="1:7" ht="12.75">
      <c r="A87" s="9" t="s">
        <v>181</v>
      </c>
      <c r="B87" s="2">
        <v>830</v>
      </c>
      <c r="C87" s="3" t="s">
        <v>54</v>
      </c>
      <c r="D87" s="3" t="s">
        <v>66</v>
      </c>
      <c r="E87" s="3"/>
      <c r="F87" s="3"/>
      <c r="G87" s="6">
        <f>SUM(G89+G91+G92+G94)</f>
        <v>16636.6</v>
      </c>
    </row>
    <row r="88" spans="1:7" ht="63.75">
      <c r="A88" s="9" t="s">
        <v>182</v>
      </c>
      <c r="B88" s="2">
        <v>830</v>
      </c>
      <c r="C88" s="3" t="s">
        <v>54</v>
      </c>
      <c r="D88" s="3" t="s">
        <v>66</v>
      </c>
      <c r="E88" s="3" t="s">
        <v>525</v>
      </c>
      <c r="F88" s="3"/>
      <c r="G88" s="6">
        <v>107.3</v>
      </c>
    </row>
    <row r="89" spans="1:7" ht="25.5">
      <c r="A89" s="9" t="s">
        <v>380</v>
      </c>
      <c r="B89" s="2">
        <v>830</v>
      </c>
      <c r="C89" s="3" t="s">
        <v>54</v>
      </c>
      <c r="D89" s="3" t="s">
        <v>66</v>
      </c>
      <c r="E89" s="3" t="s">
        <v>525</v>
      </c>
      <c r="F89" s="3" t="s">
        <v>375</v>
      </c>
      <c r="G89" s="6">
        <v>107.3</v>
      </c>
    </row>
    <row r="90" spans="1:7" ht="25.5">
      <c r="A90" s="9" t="s">
        <v>393</v>
      </c>
      <c r="B90" s="2">
        <v>830</v>
      </c>
      <c r="C90" s="3" t="s">
        <v>54</v>
      </c>
      <c r="D90" s="3" t="s">
        <v>66</v>
      </c>
      <c r="E90" s="3" t="s">
        <v>526</v>
      </c>
      <c r="F90" s="3"/>
      <c r="G90" s="6">
        <v>9429.3</v>
      </c>
    </row>
    <row r="91" spans="1:7" ht="25.5">
      <c r="A91" s="9" t="s">
        <v>380</v>
      </c>
      <c r="B91" s="2">
        <v>830</v>
      </c>
      <c r="C91" s="3" t="s">
        <v>54</v>
      </c>
      <c r="D91" s="3" t="s">
        <v>66</v>
      </c>
      <c r="E91" s="3" t="s">
        <v>526</v>
      </c>
      <c r="F91" s="3" t="s">
        <v>375</v>
      </c>
      <c r="G91" s="63" t="s">
        <v>527</v>
      </c>
    </row>
    <row r="92" spans="1:7" ht="12.75">
      <c r="A92" s="9" t="s">
        <v>381</v>
      </c>
      <c r="B92" s="2">
        <v>830</v>
      </c>
      <c r="C92" s="3" t="s">
        <v>54</v>
      </c>
      <c r="D92" s="3" t="s">
        <v>66</v>
      </c>
      <c r="E92" s="3" t="s">
        <v>526</v>
      </c>
      <c r="F92" s="3" t="s">
        <v>376</v>
      </c>
      <c r="G92" s="63" t="s">
        <v>528</v>
      </c>
    </row>
    <row r="93" spans="1:7" ht="25.5">
      <c r="A93" s="9" t="s">
        <v>611</v>
      </c>
      <c r="B93" s="2">
        <v>830</v>
      </c>
      <c r="C93" s="3" t="s">
        <v>54</v>
      </c>
      <c r="D93" s="3" t="s">
        <v>66</v>
      </c>
      <c r="E93" s="3" t="s">
        <v>529</v>
      </c>
      <c r="F93" s="3"/>
      <c r="G93" s="6">
        <v>7100</v>
      </c>
    </row>
    <row r="94" spans="1:7" ht="12.75">
      <c r="A94" s="9" t="s">
        <v>381</v>
      </c>
      <c r="B94" s="2">
        <v>830</v>
      </c>
      <c r="C94" s="3" t="s">
        <v>54</v>
      </c>
      <c r="D94" s="3" t="s">
        <v>66</v>
      </c>
      <c r="E94" s="3" t="s">
        <v>529</v>
      </c>
      <c r="F94" s="3" t="s">
        <v>376</v>
      </c>
      <c r="G94" s="6">
        <v>7100</v>
      </c>
    </row>
    <row r="95" spans="1:7" ht="12.75">
      <c r="A95" s="9" t="s">
        <v>394</v>
      </c>
      <c r="B95" s="2">
        <v>830</v>
      </c>
      <c r="C95" s="3" t="s">
        <v>54</v>
      </c>
      <c r="D95" s="3" t="s">
        <v>73</v>
      </c>
      <c r="E95" s="3"/>
      <c r="F95" s="3"/>
      <c r="G95" s="6">
        <f>SUM(G98)</f>
        <v>14925</v>
      </c>
    </row>
    <row r="96" spans="1:7" ht="12.75">
      <c r="A96" s="9" t="s">
        <v>395</v>
      </c>
      <c r="B96" s="2">
        <v>830</v>
      </c>
      <c r="C96" s="3" t="s">
        <v>54</v>
      </c>
      <c r="D96" s="3" t="s">
        <v>73</v>
      </c>
      <c r="E96" s="3" t="s">
        <v>396</v>
      </c>
      <c r="F96" s="3"/>
      <c r="G96" s="6">
        <f>SUM(G98)</f>
        <v>14925</v>
      </c>
    </row>
    <row r="97" spans="1:7" ht="12.75">
      <c r="A97" s="9" t="s">
        <v>397</v>
      </c>
      <c r="B97" s="2">
        <v>830</v>
      </c>
      <c r="C97" s="3" t="s">
        <v>54</v>
      </c>
      <c r="D97" s="3" t="s">
        <v>73</v>
      </c>
      <c r="E97" s="3" t="s">
        <v>398</v>
      </c>
      <c r="F97" s="3"/>
      <c r="G97" s="6">
        <f>SUM(G98)</f>
        <v>14925</v>
      </c>
    </row>
    <row r="98" spans="1:7" ht="25.5">
      <c r="A98" s="9" t="s">
        <v>380</v>
      </c>
      <c r="B98" s="2">
        <v>830</v>
      </c>
      <c r="C98" s="3" t="s">
        <v>54</v>
      </c>
      <c r="D98" s="3" t="s">
        <v>73</v>
      </c>
      <c r="E98" s="3" t="s">
        <v>398</v>
      </c>
      <c r="F98" s="3" t="s">
        <v>375</v>
      </c>
      <c r="G98" s="6">
        <v>14925</v>
      </c>
    </row>
    <row r="99" spans="1:7" ht="12.75">
      <c r="A99" s="9" t="s">
        <v>399</v>
      </c>
      <c r="B99" s="2">
        <v>830</v>
      </c>
      <c r="C99" s="3" t="s">
        <v>54</v>
      </c>
      <c r="D99" s="3" t="s">
        <v>143</v>
      </c>
      <c r="E99" s="3"/>
      <c r="F99" s="3"/>
      <c r="G99" s="6">
        <v>110</v>
      </c>
    </row>
    <row r="100" spans="1:7" ht="12.75">
      <c r="A100" s="9" t="s">
        <v>400</v>
      </c>
      <c r="B100" s="2">
        <v>830</v>
      </c>
      <c r="C100" s="3" t="s">
        <v>54</v>
      </c>
      <c r="D100" s="3" t="s">
        <v>143</v>
      </c>
      <c r="E100" s="3" t="s">
        <v>401</v>
      </c>
      <c r="F100" s="3"/>
      <c r="G100" s="6">
        <v>110</v>
      </c>
    </row>
    <row r="101" spans="1:7" ht="38.25">
      <c r="A101" s="9" t="s">
        <v>402</v>
      </c>
      <c r="B101" s="2">
        <v>830</v>
      </c>
      <c r="C101" s="3" t="s">
        <v>54</v>
      </c>
      <c r="D101" s="3" t="s">
        <v>143</v>
      </c>
      <c r="E101" s="3" t="s">
        <v>403</v>
      </c>
      <c r="F101" s="3"/>
      <c r="G101" s="6">
        <v>110</v>
      </c>
    </row>
    <row r="102" spans="1:7" ht="25.5">
      <c r="A102" s="9" t="s">
        <v>380</v>
      </c>
      <c r="B102" s="2">
        <v>830</v>
      </c>
      <c r="C102" s="3" t="s">
        <v>54</v>
      </c>
      <c r="D102" s="3" t="s">
        <v>143</v>
      </c>
      <c r="E102" s="3" t="s">
        <v>403</v>
      </c>
      <c r="F102" s="3" t="s">
        <v>375</v>
      </c>
      <c r="G102" s="6">
        <v>110</v>
      </c>
    </row>
    <row r="103" spans="1:7" ht="12.75">
      <c r="A103" s="9" t="s">
        <v>154</v>
      </c>
      <c r="B103" s="2">
        <v>830</v>
      </c>
      <c r="C103" s="3" t="s">
        <v>66</v>
      </c>
      <c r="D103" s="3"/>
      <c r="E103" s="3"/>
      <c r="F103" s="3"/>
      <c r="G103" s="6">
        <f>SUM(G104+G115)</f>
        <v>24748.8</v>
      </c>
    </row>
    <row r="104" spans="1:7" ht="12.75">
      <c r="A104" s="9" t="s">
        <v>45</v>
      </c>
      <c r="B104" s="2">
        <v>830</v>
      </c>
      <c r="C104" s="3" t="s">
        <v>66</v>
      </c>
      <c r="D104" s="3" t="s">
        <v>52</v>
      </c>
      <c r="E104" s="3"/>
      <c r="F104" s="3"/>
      <c r="G104" s="6">
        <f>SUM(G105+G113)</f>
        <v>21896.2</v>
      </c>
    </row>
    <row r="105" spans="1:7" ht="38.25">
      <c r="A105" s="9" t="s">
        <v>155</v>
      </c>
      <c r="B105" s="2">
        <v>830</v>
      </c>
      <c r="C105" s="3" t="s">
        <v>66</v>
      </c>
      <c r="D105" s="3" t="s">
        <v>52</v>
      </c>
      <c r="E105" s="3" t="s">
        <v>530</v>
      </c>
      <c r="F105" s="3"/>
      <c r="G105" s="6">
        <f>SUM(G107+G110)</f>
        <v>5912.200000000001</v>
      </c>
    </row>
    <row r="106" spans="1:7" ht="63.75">
      <c r="A106" s="9" t="s">
        <v>404</v>
      </c>
      <c r="B106" s="2">
        <v>830</v>
      </c>
      <c r="C106" s="3" t="s">
        <v>66</v>
      </c>
      <c r="D106" s="3" t="s">
        <v>52</v>
      </c>
      <c r="E106" s="3" t="s">
        <v>531</v>
      </c>
      <c r="F106" s="3"/>
      <c r="G106" s="6">
        <f>SUM(G108+G109)</f>
        <v>5858.6</v>
      </c>
    </row>
    <row r="107" spans="1:7" ht="25.5">
      <c r="A107" s="9" t="s">
        <v>193</v>
      </c>
      <c r="B107" s="2">
        <v>830</v>
      </c>
      <c r="C107" s="3" t="s">
        <v>66</v>
      </c>
      <c r="D107" s="3" t="s">
        <v>52</v>
      </c>
      <c r="E107" s="3" t="s">
        <v>532</v>
      </c>
      <c r="F107" s="3"/>
      <c r="G107" s="6">
        <f>SUM(G108+G109)</f>
        <v>5858.6</v>
      </c>
    </row>
    <row r="108" spans="1:7" ht="12.75">
      <c r="A108" s="9" t="s">
        <v>387</v>
      </c>
      <c r="B108" s="2">
        <v>830</v>
      </c>
      <c r="C108" s="3" t="s">
        <v>66</v>
      </c>
      <c r="D108" s="3" t="s">
        <v>52</v>
      </c>
      <c r="E108" s="3" t="s">
        <v>532</v>
      </c>
      <c r="F108" s="3" t="s">
        <v>388</v>
      </c>
      <c r="G108" s="6">
        <v>3017.1</v>
      </c>
    </row>
    <row r="109" spans="1:7" ht="25.5">
      <c r="A109" s="9" t="s">
        <v>391</v>
      </c>
      <c r="B109" s="2">
        <v>830</v>
      </c>
      <c r="C109" s="3" t="s">
        <v>66</v>
      </c>
      <c r="D109" s="3" t="s">
        <v>52</v>
      </c>
      <c r="E109" s="3" t="s">
        <v>532</v>
      </c>
      <c r="F109" s="3" t="s">
        <v>392</v>
      </c>
      <c r="G109" s="6">
        <v>2841.5</v>
      </c>
    </row>
    <row r="110" spans="1:7" ht="38.25">
      <c r="A110" s="9" t="s">
        <v>405</v>
      </c>
      <c r="B110" s="2">
        <v>830</v>
      </c>
      <c r="C110" s="3" t="s">
        <v>66</v>
      </c>
      <c r="D110" s="3" t="s">
        <v>52</v>
      </c>
      <c r="E110" s="3" t="s">
        <v>533</v>
      </c>
      <c r="F110" s="3"/>
      <c r="G110" s="6">
        <f>SUM(G111:G112)</f>
        <v>53.6</v>
      </c>
    </row>
    <row r="111" spans="1:7" ht="12.75">
      <c r="A111" s="9" t="s">
        <v>387</v>
      </c>
      <c r="B111" s="2">
        <v>830</v>
      </c>
      <c r="C111" s="3" t="s">
        <v>66</v>
      </c>
      <c r="D111" s="3" t="s">
        <v>52</v>
      </c>
      <c r="E111" s="3" t="s">
        <v>533</v>
      </c>
      <c r="F111" s="3" t="s">
        <v>388</v>
      </c>
      <c r="G111" s="6">
        <v>27.8</v>
      </c>
    </row>
    <row r="112" spans="1:7" ht="25.5">
      <c r="A112" s="9" t="s">
        <v>391</v>
      </c>
      <c r="B112" s="2">
        <v>830</v>
      </c>
      <c r="C112" s="3" t="s">
        <v>66</v>
      </c>
      <c r="D112" s="3" t="s">
        <v>52</v>
      </c>
      <c r="E112" s="3" t="s">
        <v>533</v>
      </c>
      <c r="F112" s="3" t="s">
        <v>392</v>
      </c>
      <c r="G112" s="6">
        <v>25.8</v>
      </c>
    </row>
    <row r="113" spans="1:7" ht="25.5">
      <c r="A113" s="9" t="s">
        <v>406</v>
      </c>
      <c r="B113" s="2">
        <v>830</v>
      </c>
      <c r="C113" s="3" t="s">
        <v>66</v>
      </c>
      <c r="D113" s="3" t="s">
        <v>52</v>
      </c>
      <c r="E113" s="3" t="s">
        <v>534</v>
      </c>
      <c r="F113" s="3"/>
      <c r="G113" s="6">
        <f>SUM(G114)</f>
        <v>15984</v>
      </c>
    </row>
    <row r="114" spans="1:7" ht="25.5">
      <c r="A114" s="9" t="s">
        <v>385</v>
      </c>
      <c r="B114" s="2">
        <v>830</v>
      </c>
      <c r="C114" s="3" t="s">
        <v>66</v>
      </c>
      <c r="D114" s="3" t="s">
        <v>52</v>
      </c>
      <c r="E114" s="3" t="s">
        <v>534</v>
      </c>
      <c r="F114" s="3" t="s">
        <v>386</v>
      </c>
      <c r="G114" s="6">
        <v>15984</v>
      </c>
    </row>
    <row r="115" spans="1:7" ht="12.75">
      <c r="A115" s="9" t="s">
        <v>159</v>
      </c>
      <c r="B115" s="2">
        <v>830</v>
      </c>
      <c r="C115" s="3" t="s">
        <v>66</v>
      </c>
      <c r="D115" s="3" t="s">
        <v>68</v>
      </c>
      <c r="E115" s="3"/>
      <c r="F115" s="3"/>
      <c r="G115" s="6">
        <v>2852.6</v>
      </c>
    </row>
    <row r="116" spans="1:7" ht="12.75">
      <c r="A116" s="9" t="s">
        <v>160</v>
      </c>
      <c r="B116" s="2">
        <v>830</v>
      </c>
      <c r="C116" s="3" t="s">
        <v>66</v>
      </c>
      <c r="D116" s="3" t="s">
        <v>68</v>
      </c>
      <c r="E116" s="3" t="s">
        <v>161</v>
      </c>
      <c r="F116" s="3"/>
      <c r="G116" s="6">
        <v>2852.6</v>
      </c>
    </row>
    <row r="117" spans="1:7" ht="25.5">
      <c r="A117" s="9" t="s">
        <v>380</v>
      </c>
      <c r="B117" s="2">
        <v>830</v>
      </c>
      <c r="C117" s="3" t="s">
        <v>66</v>
      </c>
      <c r="D117" s="3" t="s">
        <v>68</v>
      </c>
      <c r="E117" s="3" t="s">
        <v>161</v>
      </c>
      <c r="F117" s="3" t="s">
        <v>375</v>
      </c>
      <c r="G117" s="6">
        <v>2852.6</v>
      </c>
    </row>
    <row r="118" spans="1:7" ht="12.75">
      <c r="A118" s="9" t="s">
        <v>176</v>
      </c>
      <c r="B118" s="2">
        <v>830</v>
      </c>
      <c r="C118" s="3" t="s">
        <v>72</v>
      </c>
      <c r="D118" s="3"/>
      <c r="E118" s="3"/>
      <c r="F118" s="3"/>
      <c r="G118" s="6">
        <f>SUM(G122)</f>
        <v>4424.4</v>
      </c>
    </row>
    <row r="119" spans="1:7" ht="25.5">
      <c r="A119" s="9" t="s">
        <v>149</v>
      </c>
      <c r="B119" s="2">
        <v>830</v>
      </c>
      <c r="C119" s="3" t="s">
        <v>72</v>
      </c>
      <c r="D119" s="3" t="s">
        <v>71</v>
      </c>
      <c r="E119" s="3"/>
      <c r="F119" s="3"/>
      <c r="G119" s="6">
        <f>SUM(G122)</f>
        <v>4424.4</v>
      </c>
    </row>
    <row r="120" spans="1:7" ht="12.75">
      <c r="A120" s="9" t="s">
        <v>151</v>
      </c>
      <c r="B120" s="2">
        <v>830</v>
      </c>
      <c r="C120" s="3" t="s">
        <v>72</v>
      </c>
      <c r="D120" s="3" t="s">
        <v>71</v>
      </c>
      <c r="E120" s="3" t="s">
        <v>536</v>
      </c>
      <c r="F120" s="3"/>
      <c r="G120" s="6">
        <f>SUM(G122)</f>
        <v>4424.4</v>
      </c>
    </row>
    <row r="121" spans="1:7" ht="25.5">
      <c r="A121" s="9" t="s">
        <v>594</v>
      </c>
      <c r="B121" s="2">
        <v>830</v>
      </c>
      <c r="C121" s="3" t="s">
        <v>72</v>
      </c>
      <c r="D121" s="3" t="s">
        <v>71</v>
      </c>
      <c r="E121" s="3" t="s">
        <v>535</v>
      </c>
      <c r="F121" s="3"/>
      <c r="G121" s="6">
        <f>SUM(G122)</f>
        <v>4424.4</v>
      </c>
    </row>
    <row r="122" spans="1:7" ht="25.5">
      <c r="A122" s="9" t="s">
        <v>380</v>
      </c>
      <c r="B122" s="2">
        <v>830</v>
      </c>
      <c r="C122" s="3" t="s">
        <v>72</v>
      </c>
      <c r="D122" s="3" t="s">
        <v>71</v>
      </c>
      <c r="E122" s="3" t="s">
        <v>535</v>
      </c>
      <c r="F122" s="3" t="s">
        <v>375</v>
      </c>
      <c r="G122" s="6">
        <v>4424.4</v>
      </c>
    </row>
    <row r="123" spans="1:7" ht="12.75">
      <c r="A123" s="9" t="s">
        <v>146</v>
      </c>
      <c r="B123" s="2">
        <v>830</v>
      </c>
      <c r="C123" s="3" t="s">
        <v>73</v>
      </c>
      <c r="D123" s="3"/>
      <c r="E123" s="3"/>
      <c r="F123" s="3"/>
      <c r="G123" s="6">
        <f>SUM(G128)</f>
        <v>719.1</v>
      </c>
    </row>
    <row r="124" spans="1:7" ht="12.75">
      <c r="A124" s="9" t="s">
        <v>147</v>
      </c>
      <c r="B124" s="2">
        <v>830</v>
      </c>
      <c r="C124" s="3" t="s">
        <v>73</v>
      </c>
      <c r="D124" s="3" t="s">
        <v>74</v>
      </c>
      <c r="E124" s="3"/>
      <c r="F124" s="3"/>
      <c r="G124" s="6">
        <f>SUM(G128)</f>
        <v>719.1</v>
      </c>
    </row>
    <row r="125" spans="1:7" ht="25.5">
      <c r="A125" s="9" t="s">
        <v>407</v>
      </c>
      <c r="B125" s="2">
        <v>830</v>
      </c>
      <c r="C125" s="3" t="s">
        <v>73</v>
      </c>
      <c r="D125" s="3" t="s">
        <v>74</v>
      </c>
      <c r="E125" s="3" t="s">
        <v>63</v>
      </c>
      <c r="F125" s="3"/>
      <c r="G125" s="6">
        <f>SUM(G128)</f>
        <v>719.1</v>
      </c>
    </row>
    <row r="126" spans="1:7" ht="38.25">
      <c r="A126" s="9" t="s">
        <v>408</v>
      </c>
      <c r="B126" s="2">
        <v>830</v>
      </c>
      <c r="C126" s="3" t="s">
        <v>73</v>
      </c>
      <c r="D126" s="3" t="s">
        <v>74</v>
      </c>
      <c r="E126" s="3" t="s">
        <v>409</v>
      </c>
      <c r="F126" s="3"/>
      <c r="G126" s="6">
        <f>SUM(G127)</f>
        <v>719.1</v>
      </c>
    </row>
    <row r="127" spans="1:7" ht="114.75">
      <c r="A127" s="9" t="s">
        <v>410</v>
      </c>
      <c r="B127" s="2">
        <v>830</v>
      </c>
      <c r="C127" s="3" t="s">
        <v>73</v>
      </c>
      <c r="D127" s="3" t="s">
        <v>74</v>
      </c>
      <c r="E127" s="3" t="s">
        <v>411</v>
      </c>
      <c r="F127" s="3"/>
      <c r="G127" s="6">
        <f>SUM(G128)</f>
        <v>719.1</v>
      </c>
    </row>
    <row r="128" spans="1:7" ht="25.5">
      <c r="A128" s="9" t="s">
        <v>380</v>
      </c>
      <c r="B128" s="2">
        <v>830</v>
      </c>
      <c r="C128" s="3" t="s">
        <v>73</v>
      </c>
      <c r="D128" s="3" t="s">
        <v>74</v>
      </c>
      <c r="E128" s="3" t="s">
        <v>411</v>
      </c>
      <c r="F128" s="3" t="s">
        <v>375</v>
      </c>
      <c r="G128" s="6">
        <v>719.1</v>
      </c>
    </row>
    <row r="129" spans="1:7" ht="12.75">
      <c r="A129" s="9" t="s">
        <v>127</v>
      </c>
      <c r="B129" s="2">
        <v>830</v>
      </c>
      <c r="C129" s="3" t="s">
        <v>62</v>
      </c>
      <c r="D129" s="5"/>
      <c r="E129" s="5"/>
      <c r="F129" s="5"/>
      <c r="G129" s="6">
        <f>SUM(G130)</f>
        <v>4976.6</v>
      </c>
    </row>
    <row r="130" spans="1:7" ht="12.75">
      <c r="A130" s="9" t="s">
        <v>96</v>
      </c>
      <c r="B130" s="2">
        <v>830</v>
      </c>
      <c r="C130" s="2">
        <v>10</v>
      </c>
      <c r="D130" s="3" t="s">
        <v>71</v>
      </c>
      <c r="E130" s="1"/>
      <c r="F130" s="1"/>
      <c r="G130" s="6">
        <f>SUM(G131+G136+G138+G141+G145)</f>
        <v>4976.6</v>
      </c>
    </row>
    <row r="131" spans="1:7" ht="25.5">
      <c r="A131" s="9" t="s">
        <v>412</v>
      </c>
      <c r="B131" s="2">
        <v>830</v>
      </c>
      <c r="C131" s="3" t="s">
        <v>62</v>
      </c>
      <c r="D131" s="3" t="s">
        <v>71</v>
      </c>
      <c r="E131" s="3" t="s">
        <v>413</v>
      </c>
      <c r="F131" s="3"/>
      <c r="G131" s="6">
        <f>SUM(G133+G135)</f>
        <v>2285</v>
      </c>
    </row>
    <row r="132" spans="1:7" ht="89.25">
      <c r="A132" s="9" t="s">
        <v>414</v>
      </c>
      <c r="B132" s="2">
        <v>830</v>
      </c>
      <c r="C132" s="3" t="s">
        <v>62</v>
      </c>
      <c r="D132" s="3" t="s">
        <v>71</v>
      </c>
      <c r="E132" s="3" t="s">
        <v>415</v>
      </c>
      <c r="F132" s="3"/>
      <c r="G132" s="6">
        <v>1599.5</v>
      </c>
    </row>
    <row r="133" spans="1:7" ht="12.75">
      <c r="A133" s="9" t="s">
        <v>387</v>
      </c>
      <c r="B133" s="2">
        <v>830</v>
      </c>
      <c r="C133" s="3" t="s">
        <v>62</v>
      </c>
      <c r="D133" s="3" t="s">
        <v>71</v>
      </c>
      <c r="E133" s="3" t="s">
        <v>415</v>
      </c>
      <c r="F133" s="3" t="s">
        <v>388</v>
      </c>
      <c r="G133" s="6">
        <v>1599.5</v>
      </c>
    </row>
    <row r="134" spans="1:7" ht="76.5">
      <c r="A134" s="9" t="s">
        <v>416</v>
      </c>
      <c r="B134" s="2">
        <v>830</v>
      </c>
      <c r="C134" s="3" t="s">
        <v>62</v>
      </c>
      <c r="D134" s="3" t="s">
        <v>71</v>
      </c>
      <c r="E134" s="3" t="s">
        <v>417</v>
      </c>
      <c r="F134" s="3"/>
      <c r="G134" s="6">
        <v>685.5</v>
      </c>
    </row>
    <row r="135" spans="1:7" ht="12.75">
      <c r="A135" s="9" t="s">
        <v>387</v>
      </c>
      <c r="B135" s="2">
        <v>830</v>
      </c>
      <c r="C135" s="3" t="s">
        <v>62</v>
      </c>
      <c r="D135" s="3" t="s">
        <v>71</v>
      </c>
      <c r="E135" s="3" t="s">
        <v>417</v>
      </c>
      <c r="F135" s="3" t="s">
        <v>388</v>
      </c>
      <c r="G135" s="6">
        <v>685.5</v>
      </c>
    </row>
    <row r="136" spans="1:7" ht="12.75">
      <c r="A136" s="9" t="s">
        <v>18</v>
      </c>
      <c r="B136" s="2">
        <v>830</v>
      </c>
      <c r="C136" s="2">
        <v>10</v>
      </c>
      <c r="D136" s="3" t="s">
        <v>71</v>
      </c>
      <c r="E136" s="2" t="s">
        <v>537</v>
      </c>
      <c r="F136" s="1"/>
      <c r="G136" s="6">
        <v>388.7</v>
      </c>
    </row>
    <row r="137" spans="1:7" ht="12.75">
      <c r="A137" s="9" t="s">
        <v>387</v>
      </c>
      <c r="B137" s="2">
        <v>830</v>
      </c>
      <c r="C137" s="2">
        <v>10</v>
      </c>
      <c r="D137" s="3" t="s">
        <v>71</v>
      </c>
      <c r="E137" s="2" t="s">
        <v>537</v>
      </c>
      <c r="F137" s="3" t="s">
        <v>388</v>
      </c>
      <c r="G137" s="6">
        <v>388.7</v>
      </c>
    </row>
    <row r="138" spans="1:7" ht="12.75">
      <c r="A138" s="9" t="s">
        <v>20</v>
      </c>
      <c r="B138" s="2">
        <v>830</v>
      </c>
      <c r="C138" s="3" t="s">
        <v>62</v>
      </c>
      <c r="D138" s="3" t="s">
        <v>71</v>
      </c>
      <c r="E138" s="3" t="s">
        <v>540</v>
      </c>
      <c r="F138" s="3"/>
      <c r="G138" s="6">
        <f>SUM(G139+G140)</f>
        <v>113.5</v>
      </c>
    </row>
    <row r="139" spans="1:7" ht="25.5">
      <c r="A139" s="9" t="s">
        <v>380</v>
      </c>
      <c r="B139" s="2">
        <v>830</v>
      </c>
      <c r="C139" s="3" t="s">
        <v>62</v>
      </c>
      <c r="D139" s="3" t="s">
        <v>71</v>
      </c>
      <c r="E139" s="3" t="s">
        <v>540</v>
      </c>
      <c r="F139" s="3" t="s">
        <v>375</v>
      </c>
      <c r="G139" s="6">
        <v>103</v>
      </c>
    </row>
    <row r="140" spans="1:7" ht="12.75">
      <c r="A140" s="9" t="s">
        <v>387</v>
      </c>
      <c r="B140" s="2">
        <v>830</v>
      </c>
      <c r="C140" s="3" t="s">
        <v>62</v>
      </c>
      <c r="D140" s="3" t="s">
        <v>71</v>
      </c>
      <c r="E140" s="3" t="s">
        <v>540</v>
      </c>
      <c r="F140" s="3" t="s">
        <v>388</v>
      </c>
      <c r="G140" s="6">
        <v>10.5</v>
      </c>
    </row>
    <row r="141" spans="1:7" ht="38.25">
      <c r="A141" s="9" t="s">
        <v>418</v>
      </c>
      <c r="B141" s="2">
        <v>830</v>
      </c>
      <c r="C141" s="3" t="s">
        <v>62</v>
      </c>
      <c r="D141" s="3" t="s">
        <v>71</v>
      </c>
      <c r="E141" s="3" t="s">
        <v>538</v>
      </c>
      <c r="F141" s="3"/>
      <c r="G141" s="6">
        <f>SUM(G142:G143)</f>
        <v>2107.3</v>
      </c>
    </row>
    <row r="142" spans="1:7" ht="25.5">
      <c r="A142" s="9" t="s">
        <v>380</v>
      </c>
      <c r="B142" s="2">
        <v>830</v>
      </c>
      <c r="C142" s="3" t="s">
        <v>62</v>
      </c>
      <c r="D142" s="3" t="s">
        <v>71</v>
      </c>
      <c r="E142" s="3" t="s">
        <v>538</v>
      </c>
      <c r="F142" s="3" t="s">
        <v>375</v>
      </c>
      <c r="G142" s="6">
        <v>1447.3</v>
      </c>
    </row>
    <row r="143" spans="1:7" ht="12.75">
      <c r="A143" s="9" t="s">
        <v>387</v>
      </c>
      <c r="B143" s="2">
        <v>830</v>
      </c>
      <c r="C143" s="3" t="s">
        <v>62</v>
      </c>
      <c r="D143" s="3" t="s">
        <v>71</v>
      </c>
      <c r="E143" s="3" t="s">
        <v>538</v>
      </c>
      <c r="F143" s="3" t="s">
        <v>388</v>
      </c>
      <c r="G143" s="6">
        <v>660</v>
      </c>
    </row>
    <row r="144" spans="1:7" ht="25.5">
      <c r="A144" s="9" t="s">
        <v>419</v>
      </c>
      <c r="B144" s="2">
        <v>830</v>
      </c>
      <c r="C144" s="3" t="s">
        <v>62</v>
      </c>
      <c r="D144" s="3" t="s">
        <v>71</v>
      </c>
      <c r="E144" s="3" t="s">
        <v>539</v>
      </c>
      <c r="F144" s="3"/>
      <c r="G144" s="6">
        <f>SUM(G145)</f>
        <v>82.1</v>
      </c>
    </row>
    <row r="145" spans="1:7" ht="12.75">
      <c r="A145" s="9" t="s">
        <v>387</v>
      </c>
      <c r="B145" s="2">
        <v>830</v>
      </c>
      <c r="C145" s="3" t="s">
        <v>62</v>
      </c>
      <c r="D145" s="3" t="s">
        <v>71</v>
      </c>
      <c r="E145" s="3" t="s">
        <v>539</v>
      </c>
      <c r="F145" s="3" t="s">
        <v>388</v>
      </c>
      <c r="G145" s="6">
        <v>82.1</v>
      </c>
    </row>
    <row r="146" spans="1:7" ht="12.75">
      <c r="A146" s="18" t="s">
        <v>167</v>
      </c>
      <c r="B146" s="76">
        <v>831</v>
      </c>
      <c r="C146" s="1"/>
      <c r="D146" s="1"/>
      <c r="E146" s="1"/>
      <c r="F146" s="1"/>
      <c r="G146" s="77">
        <f>SUM(G147)</f>
        <v>14530.000000000002</v>
      </c>
    </row>
    <row r="147" spans="1:7" ht="12.75">
      <c r="A147" s="1" t="s">
        <v>51</v>
      </c>
      <c r="B147" s="2">
        <v>831</v>
      </c>
      <c r="C147" s="19" t="s">
        <v>52</v>
      </c>
      <c r="D147" s="11"/>
      <c r="E147" s="11"/>
      <c r="F147" s="11"/>
      <c r="G147" s="6">
        <f>SUM(G151+G152+G161+G158)</f>
        <v>14530.000000000002</v>
      </c>
    </row>
    <row r="148" spans="1:7" ht="25.5">
      <c r="A148" s="9" t="s">
        <v>27</v>
      </c>
      <c r="B148" s="2">
        <v>831</v>
      </c>
      <c r="C148" s="3" t="s">
        <v>52</v>
      </c>
      <c r="D148" s="3" t="s">
        <v>68</v>
      </c>
      <c r="E148" s="4"/>
      <c r="F148" s="4"/>
      <c r="G148" s="6">
        <f>SUM(G151)</f>
        <v>918.6</v>
      </c>
    </row>
    <row r="149" spans="1:7" ht="25.5">
      <c r="A149" s="9" t="s">
        <v>28</v>
      </c>
      <c r="B149" s="2">
        <v>831</v>
      </c>
      <c r="C149" s="3" t="s">
        <v>52</v>
      </c>
      <c r="D149" s="3" t="s">
        <v>68</v>
      </c>
      <c r="E149" s="3" t="s">
        <v>67</v>
      </c>
      <c r="F149" s="4"/>
      <c r="G149" s="6">
        <f>SUM(G151)</f>
        <v>918.6</v>
      </c>
    </row>
    <row r="150" spans="1:7" ht="12.75">
      <c r="A150" s="1" t="s">
        <v>69</v>
      </c>
      <c r="B150" s="2">
        <v>831</v>
      </c>
      <c r="C150" s="3" t="s">
        <v>52</v>
      </c>
      <c r="D150" s="3" t="s">
        <v>68</v>
      </c>
      <c r="E150" s="3" t="s">
        <v>70</v>
      </c>
      <c r="F150" s="4"/>
      <c r="G150" s="6">
        <f>SUM(G151)</f>
        <v>918.6</v>
      </c>
    </row>
    <row r="151" spans="1:7" ht="63.75">
      <c r="A151" s="9" t="s">
        <v>378</v>
      </c>
      <c r="B151" s="2">
        <v>831</v>
      </c>
      <c r="C151" s="3" t="s">
        <v>52</v>
      </c>
      <c r="D151" s="3" t="s">
        <v>68</v>
      </c>
      <c r="E151" s="3" t="s">
        <v>70</v>
      </c>
      <c r="F151" s="3" t="s">
        <v>379</v>
      </c>
      <c r="G151" s="6">
        <v>918.6</v>
      </c>
    </row>
    <row r="152" spans="1:7" ht="38.25">
      <c r="A152" s="9" t="s">
        <v>29</v>
      </c>
      <c r="B152" s="2">
        <v>831</v>
      </c>
      <c r="C152" s="3" t="s">
        <v>52</v>
      </c>
      <c r="D152" s="3" t="s">
        <v>71</v>
      </c>
      <c r="E152" s="3"/>
      <c r="F152" s="4"/>
      <c r="G152" s="6">
        <f>SUM(G154)</f>
        <v>12535.900000000001</v>
      </c>
    </row>
    <row r="153" spans="1:7" ht="25.5">
      <c r="A153" s="9" t="s">
        <v>28</v>
      </c>
      <c r="B153" s="2">
        <v>831</v>
      </c>
      <c r="C153" s="3" t="s">
        <v>52</v>
      </c>
      <c r="D153" s="3" t="s">
        <v>71</v>
      </c>
      <c r="E153" s="3" t="s">
        <v>67</v>
      </c>
      <c r="F153" s="4"/>
      <c r="G153" s="6">
        <f>SUM(G154)</f>
        <v>12535.900000000001</v>
      </c>
    </row>
    <row r="154" spans="1:7" ht="12.75">
      <c r="A154" s="9" t="s">
        <v>55</v>
      </c>
      <c r="B154" s="2">
        <v>831</v>
      </c>
      <c r="C154" s="3" t="s">
        <v>52</v>
      </c>
      <c r="D154" s="3" t="s">
        <v>71</v>
      </c>
      <c r="E154" s="3" t="s">
        <v>60</v>
      </c>
      <c r="F154" s="4"/>
      <c r="G154" s="6">
        <f>SUM(G155:G157)</f>
        <v>12535.900000000001</v>
      </c>
    </row>
    <row r="155" spans="1:7" ht="63.75">
      <c r="A155" s="9" t="s">
        <v>378</v>
      </c>
      <c r="B155" s="2">
        <v>831</v>
      </c>
      <c r="C155" s="3" t="s">
        <v>52</v>
      </c>
      <c r="D155" s="3" t="s">
        <v>71</v>
      </c>
      <c r="E155" s="3" t="s">
        <v>60</v>
      </c>
      <c r="F155" s="3" t="s">
        <v>379</v>
      </c>
      <c r="G155" s="6">
        <v>10532.2</v>
      </c>
    </row>
    <row r="156" spans="1:7" ht="25.5">
      <c r="A156" s="9" t="s">
        <v>380</v>
      </c>
      <c r="B156" s="2">
        <v>831</v>
      </c>
      <c r="C156" s="3" t="s">
        <v>52</v>
      </c>
      <c r="D156" s="3" t="s">
        <v>71</v>
      </c>
      <c r="E156" s="3" t="s">
        <v>60</v>
      </c>
      <c r="F156" s="3" t="s">
        <v>375</v>
      </c>
      <c r="G156" s="6">
        <v>1892.6</v>
      </c>
    </row>
    <row r="157" spans="1:7" ht="12.75">
      <c r="A157" s="9" t="s">
        <v>381</v>
      </c>
      <c r="B157" s="2">
        <v>831</v>
      </c>
      <c r="C157" s="3" t="s">
        <v>52</v>
      </c>
      <c r="D157" s="3" t="s">
        <v>71</v>
      </c>
      <c r="E157" s="3" t="s">
        <v>60</v>
      </c>
      <c r="F157" s="3" t="s">
        <v>376</v>
      </c>
      <c r="G157" s="6">
        <v>111.1</v>
      </c>
    </row>
    <row r="158" spans="1:7" ht="12.75">
      <c r="A158" s="9" t="s">
        <v>192</v>
      </c>
      <c r="B158" s="2">
        <v>831</v>
      </c>
      <c r="C158" s="3" t="s">
        <v>52</v>
      </c>
      <c r="D158" s="3" t="s">
        <v>74</v>
      </c>
      <c r="E158" s="3"/>
      <c r="F158" s="3"/>
      <c r="G158" s="6">
        <v>3.9</v>
      </c>
    </row>
    <row r="159" spans="1:7" ht="12.75">
      <c r="A159" s="9" t="s">
        <v>192</v>
      </c>
      <c r="B159" s="2">
        <v>831</v>
      </c>
      <c r="C159" s="3" t="s">
        <v>52</v>
      </c>
      <c r="D159" s="3" t="s">
        <v>74</v>
      </c>
      <c r="E159" s="3" t="s">
        <v>512</v>
      </c>
      <c r="F159" s="3"/>
      <c r="G159" s="6">
        <v>3.9</v>
      </c>
    </row>
    <row r="160" spans="1:7" ht="12.75">
      <c r="A160" s="9" t="s">
        <v>381</v>
      </c>
      <c r="B160" s="2">
        <v>831</v>
      </c>
      <c r="C160" s="3" t="s">
        <v>52</v>
      </c>
      <c r="D160" s="3" t="s">
        <v>74</v>
      </c>
      <c r="E160" s="3" t="s">
        <v>512</v>
      </c>
      <c r="F160" s="3" t="s">
        <v>376</v>
      </c>
      <c r="G160" s="6">
        <v>3.9</v>
      </c>
    </row>
    <row r="161" spans="1:7" ht="12.75">
      <c r="A161" s="9" t="s">
        <v>7</v>
      </c>
      <c r="B161" s="2">
        <v>831</v>
      </c>
      <c r="C161" s="3" t="s">
        <v>52</v>
      </c>
      <c r="D161" s="3" t="s">
        <v>34</v>
      </c>
      <c r="E161" s="3"/>
      <c r="F161" s="3"/>
      <c r="G161" s="6">
        <f>SUM(G164+G165)</f>
        <v>1071.6</v>
      </c>
    </row>
    <row r="162" spans="1:7" ht="25.5">
      <c r="A162" s="9" t="s">
        <v>28</v>
      </c>
      <c r="B162" s="2">
        <v>831</v>
      </c>
      <c r="C162" s="3" t="s">
        <v>52</v>
      </c>
      <c r="D162" s="3" t="s">
        <v>34</v>
      </c>
      <c r="E162" s="3" t="s">
        <v>67</v>
      </c>
      <c r="F162" s="5"/>
      <c r="G162" s="6">
        <v>4.6</v>
      </c>
    </row>
    <row r="163" spans="1:7" ht="25.5">
      <c r="A163" s="9" t="s">
        <v>130</v>
      </c>
      <c r="B163" s="2">
        <v>831</v>
      </c>
      <c r="C163" s="3" t="s">
        <v>52</v>
      </c>
      <c r="D163" s="3" t="s">
        <v>34</v>
      </c>
      <c r="E163" s="3" t="s">
        <v>131</v>
      </c>
      <c r="F163" s="3"/>
      <c r="G163" s="6">
        <v>4.6</v>
      </c>
    </row>
    <row r="164" spans="1:7" ht="12.75">
      <c r="A164" s="9" t="s">
        <v>381</v>
      </c>
      <c r="B164" s="2">
        <v>831</v>
      </c>
      <c r="C164" s="3" t="s">
        <v>52</v>
      </c>
      <c r="D164" s="3" t="s">
        <v>34</v>
      </c>
      <c r="E164" s="3" t="s">
        <v>131</v>
      </c>
      <c r="F164" s="3" t="s">
        <v>376</v>
      </c>
      <c r="G164" s="6">
        <v>4.6</v>
      </c>
    </row>
    <row r="165" spans="1:7" ht="25.5">
      <c r="A165" s="9" t="s">
        <v>137</v>
      </c>
      <c r="B165" s="2">
        <v>831</v>
      </c>
      <c r="C165" s="3" t="s">
        <v>52</v>
      </c>
      <c r="D165" s="3" t="s">
        <v>34</v>
      </c>
      <c r="E165" s="3" t="s">
        <v>139</v>
      </c>
      <c r="F165" s="3"/>
      <c r="G165" s="6">
        <f>SUM(G168+G167)</f>
        <v>1067</v>
      </c>
    </row>
    <row r="166" spans="1:7" ht="12.75">
      <c r="A166" s="9" t="s">
        <v>138</v>
      </c>
      <c r="B166" s="2">
        <v>831</v>
      </c>
      <c r="C166" s="3" t="s">
        <v>52</v>
      </c>
      <c r="D166" s="3" t="s">
        <v>34</v>
      </c>
      <c r="E166" s="3" t="s">
        <v>140</v>
      </c>
      <c r="F166" s="3"/>
      <c r="G166" s="6">
        <f>SUM(G167:G168)</f>
        <v>1067</v>
      </c>
    </row>
    <row r="167" spans="1:7" ht="63.75">
      <c r="A167" s="9" t="s">
        <v>378</v>
      </c>
      <c r="B167" s="2">
        <v>831</v>
      </c>
      <c r="C167" s="3" t="s">
        <v>52</v>
      </c>
      <c r="D167" s="3" t="s">
        <v>34</v>
      </c>
      <c r="E167" s="3" t="s">
        <v>140</v>
      </c>
      <c r="F167" s="3" t="s">
        <v>379</v>
      </c>
      <c r="G167" s="6">
        <v>85.7</v>
      </c>
    </row>
    <row r="168" spans="1:7" ht="25.5">
      <c r="A168" s="9" t="s">
        <v>380</v>
      </c>
      <c r="B168" s="2">
        <v>831</v>
      </c>
      <c r="C168" s="3" t="s">
        <v>52</v>
      </c>
      <c r="D168" s="3" t="s">
        <v>34</v>
      </c>
      <c r="E168" s="3" t="s">
        <v>140</v>
      </c>
      <c r="F168" s="3" t="s">
        <v>375</v>
      </c>
      <c r="G168" s="6">
        <v>981.3</v>
      </c>
    </row>
    <row r="169" spans="1:7" ht="25.5">
      <c r="A169" s="18" t="s">
        <v>163</v>
      </c>
      <c r="B169" s="76">
        <v>832</v>
      </c>
      <c r="C169" s="1"/>
      <c r="D169" s="1"/>
      <c r="E169" s="1"/>
      <c r="F169" s="1"/>
      <c r="G169" s="77">
        <f>SUM(G170)</f>
        <v>6958.5</v>
      </c>
    </row>
    <row r="170" spans="1:7" ht="12.75">
      <c r="A170" s="1" t="s">
        <v>51</v>
      </c>
      <c r="B170" s="2">
        <v>832</v>
      </c>
      <c r="C170" s="3" t="s">
        <v>52</v>
      </c>
      <c r="D170" s="1"/>
      <c r="E170" s="1"/>
      <c r="F170" s="1"/>
      <c r="G170" s="6">
        <f>SUM(G172+G179)</f>
        <v>6958.5</v>
      </c>
    </row>
    <row r="171" spans="1:7" ht="12.75">
      <c r="A171" s="9" t="s">
        <v>7</v>
      </c>
      <c r="B171" s="2">
        <v>832</v>
      </c>
      <c r="C171" s="3" t="s">
        <v>52</v>
      </c>
      <c r="D171" s="3" t="s">
        <v>34</v>
      </c>
      <c r="E171" s="1"/>
      <c r="F171" s="1"/>
      <c r="G171" s="6">
        <f>SUM(G172+G179)</f>
        <v>6958.5</v>
      </c>
    </row>
    <row r="172" spans="1:7" ht="25.5">
      <c r="A172" s="9" t="s">
        <v>28</v>
      </c>
      <c r="B172" s="2">
        <v>832</v>
      </c>
      <c r="C172" s="3" t="s">
        <v>52</v>
      </c>
      <c r="D172" s="3" t="s">
        <v>34</v>
      </c>
      <c r="E172" s="3" t="s">
        <v>67</v>
      </c>
      <c r="F172" s="1"/>
      <c r="G172" s="6">
        <f>SUM(G173+G177)</f>
        <v>5407.3</v>
      </c>
    </row>
    <row r="173" spans="1:7" ht="12.75">
      <c r="A173" s="9" t="s">
        <v>55</v>
      </c>
      <c r="B173" s="2">
        <v>832</v>
      </c>
      <c r="C173" s="3" t="s">
        <v>52</v>
      </c>
      <c r="D173" s="3" t="s">
        <v>34</v>
      </c>
      <c r="E173" s="3" t="s">
        <v>60</v>
      </c>
      <c r="F173" s="4"/>
      <c r="G173" s="6">
        <f>SUM(G174:G176)</f>
        <v>5404.1</v>
      </c>
    </row>
    <row r="174" spans="1:7" ht="63.75">
      <c r="A174" s="9" t="s">
        <v>378</v>
      </c>
      <c r="B174" s="2">
        <v>832</v>
      </c>
      <c r="C174" s="3" t="s">
        <v>52</v>
      </c>
      <c r="D174" s="3" t="s">
        <v>34</v>
      </c>
      <c r="E174" s="3" t="s">
        <v>60</v>
      </c>
      <c r="F174" s="3" t="s">
        <v>379</v>
      </c>
      <c r="G174" s="6">
        <v>4014.5</v>
      </c>
    </row>
    <row r="175" spans="1:7" ht="25.5">
      <c r="A175" s="9" t="s">
        <v>380</v>
      </c>
      <c r="B175" s="2">
        <v>832</v>
      </c>
      <c r="C175" s="3" t="s">
        <v>52</v>
      </c>
      <c r="D175" s="3" t="s">
        <v>34</v>
      </c>
      <c r="E175" s="3" t="s">
        <v>60</v>
      </c>
      <c r="F175" s="3" t="s">
        <v>375</v>
      </c>
      <c r="G175" s="6">
        <v>1377.6</v>
      </c>
    </row>
    <row r="176" spans="1:7" ht="12.75">
      <c r="A176" s="9" t="s">
        <v>381</v>
      </c>
      <c r="B176" s="2">
        <v>832</v>
      </c>
      <c r="C176" s="3" t="s">
        <v>52</v>
      </c>
      <c r="D176" s="3" t="s">
        <v>34</v>
      </c>
      <c r="E176" s="3" t="s">
        <v>60</v>
      </c>
      <c r="F176" s="2">
        <v>800</v>
      </c>
      <c r="G176" s="6">
        <v>12</v>
      </c>
    </row>
    <row r="177" spans="1:7" ht="25.5">
      <c r="A177" s="9" t="s">
        <v>130</v>
      </c>
      <c r="B177" s="2">
        <v>832</v>
      </c>
      <c r="C177" s="3" t="s">
        <v>52</v>
      </c>
      <c r="D177" s="3" t="s">
        <v>34</v>
      </c>
      <c r="E177" s="3" t="s">
        <v>131</v>
      </c>
      <c r="F177" s="3"/>
      <c r="G177" s="6">
        <v>3.2</v>
      </c>
    </row>
    <row r="178" spans="1:7" ht="12.75">
      <c r="A178" s="9" t="s">
        <v>381</v>
      </c>
      <c r="B178" s="2">
        <v>832</v>
      </c>
      <c r="C178" s="3" t="s">
        <v>52</v>
      </c>
      <c r="D178" s="3" t="s">
        <v>34</v>
      </c>
      <c r="E178" s="3" t="s">
        <v>131</v>
      </c>
      <c r="F178" s="3" t="s">
        <v>376</v>
      </c>
      <c r="G178" s="6">
        <v>3.2</v>
      </c>
    </row>
    <row r="179" spans="1:7" ht="12.75">
      <c r="A179" s="9" t="s">
        <v>138</v>
      </c>
      <c r="B179" s="2">
        <v>832</v>
      </c>
      <c r="C179" s="3" t="s">
        <v>52</v>
      </c>
      <c r="D179" s="3" t="s">
        <v>34</v>
      </c>
      <c r="E179" s="3" t="s">
        <v>140</v>
      </c>
      <c r="F179" s="3"/>
      <c r="G179" s="6">
        <f>SUM(G180+G181)</f>
        <v>1551.2</v>
      </c>
    </row>
    <row r="180" spans="1:7" ht="25.5">
      <c r="A180" s="9" t="s">
        <v>380</v>
      </c>
      <c r="B180" s="2">
        <v>832</v>
      </c>
      <c r="C180" s="3" t="s">
        <v>52</v>
      </c>
      <c r="D180" s="3" t="s">
        <v>34</v>
      </c>
      <c r="E180" s="3" t="s">
        <v>140</v>
      </c>
      <c r="F180" s="3" t="s">
        <v>375</v>
      </c>
      <c r="G180" s="6">
        <v>1546.2</v>
      </c>
    </row>
    <row r="181" spans="1:7" ht="12.75">
      <c r="A181" s="9" t="s">
        <v>381</v>
      </c>
      <c r="B181" s="2">
        <v>832</v>
      </c>
      <c r="C181" s="3" t="s">
        <v>52</v>
      </c>
      <c r="D181" s="3" t="s">
        <v>34</v>
      </c>
      <c r="E181" s="3" t="s">
        <v>140</v>
      </c>
      <c r="F181" s="3" t="s">
        <v>376</v>
      </c>
      <c r="G181" s="6">
        <v>5</v>
      </c>
    </row>
    <row r="182" spans="1:7" ht="25.5">
      <c r="A182" s="18" t="s">
        <v>164</v>
      </c>
      <c r="B182" s="76">
        <v>833</v>
      </c>
      <c r="C182" s="1"/>
      <c r="D182" s="1"/>
      <c r="E182" s="1"/>
      <c r="F182" s="1"/>
      <c r="G182" s="77">
        <f>SUM(G183+G239+G213+G209+G235+G231)</f>
        <v>111366</v>
      </c>
    </row>
    <row r="183" spans="1:7" ht="12.75">
      <c r="A183" s="1" t="s">
        <v>51</v>
      </c>
      <c r="B183" s="2">
        <v>833</v>
      </c>
      <c r="C183" s="3" t="s">
        <v>52</v>
      </c>
      <c r="D183" s="1"/>
      <c r="E183" s="1"/>
      <c r="F183" s="1"/>
      <c r="G183" s="77">
        <f>SUM(G186+G190+G199+G187+G198)</f>
        <v>15212.3</v>
      </c>
    </row>
    <row r="184" spans="1:7" ht="25.5">
      <c r="A184" s="9" t="s">
        <v>27</v>
      </c>
      <c r="B184" s="2">
        <v>833</v>
      </c>
      <c r="C184" s="3" t="s">
        <v>52</v>
      </c>
      <c r="D184" s="3" t="s">
        <v>68</v>
      </c>
      <c r="E184" s="4"/>
      <c r="F184" s="4"/>
      <c r="G184" s="6">
        <f>SUM(G186)</f>
        <v>4091.6</v>
      </c>
    </row>
    <row r="185" spans="1:7" ht="38.25">
      <c r="A185" s="9" t="s">
        <v>420</v>
      </c>
      <c r="B185" s="2">
        <v>833</v>
      </c>
      <c r="C185" s="3" t="s">
        <v>52</v>
      </c>
      <c r="D185" s="3" t="s">
        <v>68</v>
      </c>
      <c r="E185" s="3" t="s">
        <v>541</v>
      </c>
      <c r="F185" s="3"/>
      <c r="G185" s="6">
        <f>SUM(G186)</f>
        <v>4091.6</v>
      </c>
    </row>
    <row r="186" spans="1:7" ht="12.75">
      <c r="A186" s="9" t="s">
        <v>383</v>
      </c>
      <c r="B186" s="2">
        <v>833</v>
      </c>
      <c r="C186" s="3" t="s">
        <v>52</v>
      </c>
      <c r="D186" s="3" t="s">
        <v>68</v>
      </c>
      <c r="E186" s="3" t="s">
        <v>541</v>
      </c>
      <c r="F186" s="3" t="s">
        <v>64</v>
      </c>
      <c r="G186" s="6">
        <v>4091.6</v>
      </c>
    </row>
    <row r="187" spans="1:7" ht="51">
      <c r="A187" s="9" t="s">
        <v>30</v>
      </c>
      <c r="B187" s="2">
        <v>833</v>
      </c>
      <c r="C187" s="3" t="s">
        <v>52</v>
      </c>
      <c r="D187" s="3" t="s">
        <v>54</v>
      </c>
      <c r="E187" s="4"/>
      <c r="F187" s="4"/>
      <c r="G187" s="6">
        <f>SUM(G189)</f>
        <v>264.5</v>
      </c>
    </row>
    <row r="188" spans="1:7" ht="38.25">
      <c r="A188" s="9" t="s">
        <v>420</v>
      </c>
      <c r="B188" s="2">
        <v>833</v>
      </c>
      <c r="C188" s="3" t="s">
        <v>52</v>
      </c>
      <c r="D188" s="3" t="s">
        <v>54</v>
      </c>
      <c r="E188" s="3" t="s">
        <v>541</v>
      </c>
      <c r="F188" s="3"/>
      <c r="G188" s="6">
        <f>SUM(G189)</f>
        <v>264.5</v>
      </c>
    </row>
    <row r="189" spans="1:7" ht="12.75">
      <c r="A189" s="9" t="s">
        <v>383</v>
      </c>
      <c r="B189" s="2">
        <v>833</v>
      </c>
      <c r="C189" s="3" t="s">
        <v>52</v>
      </c>
      <c r="D189" s="3" t="s">
        <v>54</v>
      </c>
      <c r="E189" s="3" t="s">
        <v>541</v>
      </c>
      <c r="F189" s="3" t="s">
        <v>64</v>
      </c>
      <c r="G189" s="6">
        <v>264.5</v>
      </c>
    </row>
    <row r="190" spans="1:7" ht="38.25">
      <c r="A190" s="9" t="s">
        <v>31</v>
      </c>
      <c r="B190" s="2">
        <v>833</v>
      </c>
      <c r="C190" s="3" t="s">
        <v>52</v>
      </c>
      <c r="D190" s="3" t="s">
        <v>72</v>
      </c>
      <c r="E190" s="3"/>
      <c r="F190" s="4"/>
      <c r="G190" s="6">
        <f>SUM(G191)</f>
        <v>7424.8</v>
      </c>
    </row>
    <row r="191" spans="1:7" ht="25.5">
      <c r="A191" s="9" t="s">
        <v>28</v>
      </c>
      <c r="B191" s="2">
        <v>833</v>
      </c>
      <c r="C191" s="3" t="s">
        <v>52</v>
      </c>
      <c r="D191" s="3" t="s">
        <v>72</v>
      </c>
      <c r="E191" s="3" t="s">
        <v>67</v>
      </c>
      <c r="F191" s="4"/>
      <c r="G191" s="6">
        <f>SUM(G192)</f>
        <v>7424.8</v>
      </c>
    </row>
    <row r="192" spans="1:7" ht="12.75">
      <c r="A192" s="9" t="s">
        <v>55</v>
      </c>
      <c r="B192" s="2">
        <v>833</v>
      </c>
      <c r="C192" s="3" t="s">
        <v>52</v>
      </c>
      <c r="D192" s="3" t="s">
        <v>72</v>
      </c>
      <c r="E192" s="3" t="s">
        <v>60</v>
      </c>
      <c r="F192" s="4"/>
      <c r="G192" s="6">
        <f>SUM(G193:G195)</f>
        <v>7424.8</v>
      </c>
    </row>
    <row r="193" spans="1:7" ht="63.75">
      <c r="A193" s="9" t="s">
        <v>378</v>
      </c>
      <c r="B193" s="2">
        <v>833</v>
      </c>
      <c r="C193" s="3" t="s">
        <v>52</v>
      </c>
      <c r="D193" s="3" t="s">
        <v>72</v>
      </c>
      <c r="E193" s="3" t="s">
        <v>60</v>
      </c>
      <c r="F193" s="3" t="s">
        <v>379</v>
      </c>
      <c r="G193" s="6">
        <v>6564.3</v>
      </c>
    </row>
    <row r="194" spans="1:7" ht="25.5">
      <c r="A194" s="9" t="s">
        <v>380</v>
      </c>
      <c r="B194" s="2">
        <v>833</v>
      </c>
      <c r="C194" s="3" t="s">
        <v>52</v>
      </c>
      <c r="D194" s="3" t="s">
        <v>72</v>
      </c>
      <c r="E194" s="3" t="s">
        <v>60</v>
      </c>
      <c r="F194" s="3" t="s">
        <v>375</v>
      </c>
      <c r="G194" s="6">
        <v>848.9</v>
      </c>
    </row>
    <row r="195" spans="1:7" ht="12.75">
      <c r="A195" s="9" t="s">
        <v>381</v>
      </c>
      <c r="B195" s="2">
        <v>833</v>
      </c>
      <c r="C195" s="3" t="s">
        <v>52</v>
      </c>
      <c r="D195" s="3" t="s">
        <v>72</v>
      </c>
      <c r="E195" s="3" t="s">
        <v>60</v>
      </c>
      <c r="F195" s="3" t="s">
        <v>376</v>
      </c>
      <c r="G195" s="6">
        <v>11.6</v>
      </c>
    </row>
    <row r="196" spans="1:7" ht="12.75">
      <c r="A196" s="9" t="s">
        <v>192</v>
      </c>
      <c r="B196" s="2">
        <v>833</v>
      </c>
      <c r="C196" s="3" t="s">
        <v>52</v>
      </c>
      <c r="D196" s="3" t="s">
        <v>74</v>
      </c>
      <c r="E196" s="3"/>
      <c r="F196" s="3"/>
      <c r="G196" s="6">
        <v>700.3</v>
      </c>
    </row>
    <row r="197" spans="1:7" ht="38.25">
      <c r="A197" s="9" t="s">
        <v>420</v>
      </c>
      <c r="B197" s="2">
        <v>833</v>
      </c>
      <c r="C197" s="3" t="s">
        <v>52</v>
      </c>
      <c r="D197" s="3" t="s">
        <v>74</v>
      </c>
      <c r="E197" s="3" t="s">
        <v>185</v>
      </c>
      <c r="F197" s="3"/>
      <c r="G197" s="6">
        <v>700.3</v>
      </c>
    </row>
    <row r="198" spans="1:7" ht="12.75">
      <c r="A198" s="9" t="s">
        <v>383</v>
      </c>
      <c r="B198" s="2">
        <v>833</v>
      </c>
      <c r="C198" s="3" t="s">
        <v>52</v>
      </c>
      <c r="D198" s="3" t="s">
        <v>74</v>
      </c>
      <c r="E198" s="3" t="s">
        <v>185</v>
      </c>
      <c r="F198" s="3" t="s">
        <v>64</v>
      </c>
      <c r="G198" s="6">
        <v>700.3</v>
      </c>
    </row>
    <row r="199" spans="1:7" ht="12.75">
      <c r="A199" s="9" t="s">
        <v>7</v>
      </c>
      <c r="B199" s="2">
        <v>833</v>
      </c>
      <c r="C199" s="3" t="s">
        <v>52</v>
      </c>
      <c r="D199" s="3" t="s">
        <v>34</v>
      </c>
      <c r="E199" s="3"/>
      <c r="F199" s="3"/>
      <c r="G199" s="6">
        <f>SUM(G201+G206+G203)+G208</f>
        <v>2731.1000000000004</v>
      </c>
    </row>
    <row r="200" spans="1:7" ht="25.5">
      <c r="A200" s="9" t="s">
        <v>130</v>
      </c>
      <c r="B200" s="2">
        <v>833</v>
      </c>
      <c r="C200" s="3" t="s">
        <v>52</v>
      </c>
      <c r="D200" s="3" t="s">
        <v>34</v>
      </c>
      <c r="E200" s="3" t="s">
        <v>131</v>
      </c>
      <c r="F200" s="3"/>
      <c r="G200" s="6">
        <v>5.5</v>
      </c>
    </row>
    <row r="201" spans="1:7" ht="12.75">
      <c r="A201" s="9" t="s">
        <v>381</v>
      </c>
      <c r="B201" s="2">
        <v>833</v>
      </c>
      <c r="C201" s="3" t="s">
        <v>52</v>
      </c>
      <c r="D201" s="3" t="s">
        <v>34</v>
      </c>
      <c r="E201" s="3" t="s">
        <v>131</v>
      </c>
      <c r="F201" s="3" t="s">
        <v>376</v>
      </c>
      <c r="G201" s="6">
        <v>5.5</v>
      </c>
    </row>
    <row r="202" spans="1:7" ht="12.75">
      <c r="A202" s="9" t="s">
        <v>138</v>
      </c>
      <c r="B202" s="2">
        <v>833</v>
      </c>
      <c r="C202" s="3" t="s">
        <v>52</v>
      </c>
      <c r="D202" s="3" t="s">
        <v>34</v>
      </c>
      <c r="E202" s="3" t="s">
        <v>140</v>
      </c>
      <c r="F202" s="3"/>
      <c r="G202" s="6">
        <v>1548</v>
      </c>
    </row>
    <row r="203" spans="1:7" ht="25.5">
      <c r="A203" s="9" t="s">
        <v>380</v>
      </c>
      <c r="B203" s="2">
        <v>833</v>
      </c>
      <c r="C203" s="3" t="s">
        <v>52</v>
      </c>
      <c r="D203" s="3" t="s">
        <v>34</v>
      </c>
      <c r="E203" s="3" t="s">
        <v>140</v>
      </c>
      <c r="F203" s="3" t="s">
        <v>375</v>
      </c>
      <c r="G203" s="6">
        <v>1548</v>
      </c>
    </row>
    <row r="204" spans="1:7" ht="12.75">
      <c r="A204" s="9" t="s">
        <v>183</v>
      </c>
      <c r="B204" s="2">
        <v>833</v>
      </c>
      <c r="C204" s="3" t="s">
        <v>52</v>
      </c>
      <c r="D204" s="3" t="s">
        <v>34</v>
      </c>
      <c r="E204" s="3" t="s">
        <v>184</v>
      </c>
      <c r="F204" s="3"/>
      <c r="G204" s="6">
        <f>SUM(G206)</f>
        <v>405.4</v>
      </c>
    </row>
    <row r="205" spans="1:7" ht="38.25">
      <c r="A205" s="9" t="s">
        <v>420</v>
      </c>
      <c r="B205" s="2">
        <v>833</v>
      </c>
      <c r="C205" s="3" t="s">
        <v>52</v>
      </c>
      <c r="D205" s="3" t="s">
        <v>34</v>
      </c>
      <c r="E205" s="3" t="s">
        <v>185</v>
      </c>
      <c r="F205" s="3"/>
      <c r="G205" s="6">
        <f>SUM(G206)</f>
        <v>405.4</v>
      </c>
    </row>
    <row r="206" spans="1:7" ht="12.75">
      <c r="A206" s="9" t="s">
        <v>421</v>
      </c>
      <c r="B206" s="2">
        <v>833</v>
      </c>
      <c r="C206" s="3" t="s">
        <v>52</v>
      </c>
      <c r="D206" s="3" t="s">
        <v>34</v>
      </c>
      <c r="E206" s="3" t="s">
        <v>185</v>
      </c>
      <c r="F206" s="3" t="s">
        <v>64</v>
      </c>
      <c r="G206" s="6">
        <v>405.4</v>
      </c>
    </row>
    <row r="207" spans="1:7" ht="38.25">
      <c r="A207" s="9" t="s">
        <v>420</v>
      </c>
      <c r="B207" s="2">
        <v>833</v>
      </c>
      <c r="C207" s="3" t="s">
        <v>52</v>
      </c>
      <c r="D207" s="3" t="s">
        <v>34</v>
      </c>
      <c r="E207" s="3" t="s">
        <v>541</v>
      </c>
      <c r="F207" s="3"/>
      <c r="G207" s="6">
        <v>772.2</v>
      </c>
    </row>
    <row r="208" spans="1:7" ht="12.75">
      <c r="A208" s="9" t="s">
        <v>383</v>
      </c>
      <c r="B208" s="2">
        <v>833</v>
      </c>
      <c r="C208" s="3" t="s">
        <v>52</v>
      </c>
      <c r="D208" s="3" t="s">
        <v>34</v>
      </c>
      <c r="E208" s="3" t="s">
        <v>541</v>
      </c>
      <c r="F208" s="3" t="s">
        <v>64</v>
      </c>
      <c r="G208" s="6">
        <v>772.2</v>
      </c>
    </row>
    <row r="209" spans="1:7" ht="12.75">
      <c r="A209" s="18" t="s">
        <v>8</v>
      </c>
      <c r="B209" s="2">
        <v>833</v>
      </c>
      <c r="C209" s="3" t="s">
        <v>54</v>
      </c>
      <c r="D209" s="3"/>
      <c r="E209" s="3"/>
      <c r="F209" s="3"/>
      <c r="G209" s="6">
        <f>SUM(G211)</f>
        <v>200</v>
      </c>
    </row>
    <row r="210" spans="1:7" ht="12.75">
      <c r="A210" s="9" t="s">
        <v>181</v>
      </c>
      <c r="B210" s="2">
        <v>833</v>
      </c>
      <c r="C210" s="3" t="s">
        <v>54</v>
      </c>
      <c r="D210" s="3" t="s">
        <v>66</v>
      </c>
      <c r="E210" s="3"/>
      <c r="F210" s="3"/>
      <c r="G210" s="6">
        <f>SUM(G212)</f>
        <v>200</v>
      </c>
    </row>
    <row r="211" spans="1:7" ht="38.25">
      <c r="A211" s="9" t="s">
        <v>420</v>
      </c>
      <c r="B211" s="2">
        <v>833</v>
      </c>
      <c r="C211" s="3" t="s">
        <v>54</v>
      </c>
      <c r="D211" s="3" t="s">
        <v>66</v>
      </c>
      <c r="E211" s="3" t="s">
        <v>185</v>
      </c>
      <c r="F211" s="3"/>
      <c r="G211" s="6">
        <f>SUM(G212)</f>
        <v>200</v>
      </c>
    </row>
    <row r="212" spans="1:7" ht="12.75">
      <c r="A212" s="9" t="s">
        <v>383</v>
      </c>
      <c r="B212" s="2">
        <v>833</v>
      </c>
      <c r="C212" s="3" t="s">
        <v>54</v>
      </c>
      <c r="D212" s="3" t="s">
        <v>66</v>
      </c>
      <c r="E212" s="3" t="s">
        <v>185</v>
      </c>
      <c r="F212" s="3" t="s">
        <v>64</v>
      </c>
      <c r="G212" s="6">
        <v>200</v>
      </c>
    </row>
    <row r="213" spans="1:7" ht="12.75">
      <c r="A213" s="9" t="s">
        <v>154</v>
      </c>
      <c r="B213" s="2">
        <v>833</v>
      </c>
      <c r="C213" s="3" t="s">
        <v>66</v>
      </c>
      <c r="D213" s="3"/>
      <c r="E213" s="3"/>
      <c r="F213" s="3"/>
      <c r="G213" s="6">
        <f>SUM(G219+G220+G216)</f>
        <v>54765.899999999994</v>
      </c>
    </row>
    <row r="214" spans="1:7" ht="12.75">
      <c r="A214" s="9" t="s">
        <v>45</v>
      </c>
      <c r="B214" s="2">
        <v>833</v>
      </c>
      <c r="C214" s="3" t="s">
        <v>66</v>
      </c>
      <c r="D214" s="3" t="s">
        <v>52</v>
      </c>
      <c r="E214" s="3"/>
      <c r="F214" s="3"/>
      <c r="G214" s="6">
        <v>7240</v>
      </c>
    </row>
    <row r="215" spans="1:7" ht="38.25">
      <c r="A215" s="9" t="s">
        <v>420</v>
      </c>
      <c r="B215" s="2">
        <v>833</v>
      </c>
      <c r="C215" s="3" t="s">
        <v>66</v>
      </c>
      <c r="D215" s="3" t="s">
        <v>52</v>
      </c>
      <c r="E215" s="3" t="s">
        <v>185</v>
      </c>
      <c r="F215" s="3"/>
      <c r="G215" s="6">
        <v>7240</v>
      </c>
    </row>
    <row r="216" spans="1:7" ht="12.75">
      <c r="A216" s="9" t="s">
        <v>383</v>
      </c>
      <c r="B216" s="2">
        <v>833</v>
      </c>
      <c r="C216" s="3" t="s">
        <v>66</v>
      </c>
      <c r="D216" s="3" t="s">
        <v>52</v>
      </c>
      <c r="E216" s="3" t="s">
        <v>185</v>
      </c>
      <c r="F216" s="3" t="s">
        <v>64</v>
      </c>
      <c r="G216" s="6">
        <v>7240</v>
      </c>
    </row>
    <row r="217" spans="1:7" ht="12.75">
      <c r="A217" s="9" t="s">
        <v>159</v>
      </c>
      <c r="B217" s="2">
        <v>833</v>
      </c>
      <c r="C217" s="3" t="s">
        <v>66</v>
      </c>
      <c r="D217" s="3" t="s">
        <v>68</v>
      </c>
      <c r="E217" s="3"/>
      <c r="F217" s="3"/>
      <c r="G217" s="6">
        <f>SUM(G219)</f>
        <v>9307.7</v>
      </c>
    </row>
    <row r="218" spans="1:7" ht="38.25">
      <c r="A218" s="9" t="s">
        <v>420</v>
      </c>
      <c r="B218" s="2">
        <v>833</v>
      </c>
      <c r="C218" s="3" t="s">
        <v>66</v>
      </c>
      <c r="D218" s="3" t="s">
        <v>68</v>
      </c>
      <c r="E218" s="3" t="s">
        <v>185</v>
      </c>
      <c r="F218" s="3"/>
      <c r="G218" s="6">
        <f>SUM(G219)</f>
        <v>9307.7</v>
      </c>
    </row>
    <row r="219" spans="1:7" ht="12.75">
      <c r="A219" s="9" t="s">
        <v>383</v>
      </c>
      <c r="B219" s="2">
        <v>833</v>
      </c>
      <c r="C219" s="3" t="s">
        <v>66</v>
      </c>
      <c r="D219" s="3" t="s">
        <v>68</v>
      </c>
      <c r="E219" s="3" t="s">
        <v>185</v>
      </c>
      <c r="F219" s="3" t="s">
        <v>64</v>
      </c>
      <c r="G219" s="6">
        <v>9307.7</v>
      </c>
    </row>
    <row r="220" spans="1:7" ht="12.75">
      <c r="A220" s="9" t="s">
        <v>187</v>
      </c>
      <c r="B220" s="2">
        <v>833</v>
      </c>
      <c r="C220" s="3" t="s">
        <v>66</v>
      </c>
      <c r="D220" s="3" t="s">
        <v>71</v>
      </c>
      <c r="E220" s="3"/>
      <c r="F220" s="3"/>
      <c r="G220" s="6">
        <f>SUM(G222+G224+G226+G228+G230)</f>
        <v>38218.2</v>
      </c>
    </row>
    <row r="221" spans="1:7" ht="38.25">
      <c r="A221" s="9" t="s">
        <v>422</v>
      </c>
      <c r="B221" s="2">
        <v>833</v>
      </c>
      <c r="C221" s="3" t="s">
        <v>66</v>
      </c>
      <c r="D221" s="3" t="s">
        <v>71</v>
      </c>
      <c r="E221" s="3" t="s">
        <v>542</v>
      </c>
      <c r="F221" s="3"/>
      <c r="G221" s="6">
        <f>SUM(G222)</f>
        <v>270.8</v>
      </c>
    </row>
    <row r="222" spans="1:7" ht="12.75">
      <c r="A222" s="9" t="s">
        <v>383</v>
      </c>
      <c r="B222" s="2">
        <v>833</v>
      </c>
      <c r="C222" s="3" t="s">
        <v>66</v>
      </c>
      <c r="D222" s="3" t="s">
        <v>71</v>
      </c>
      <c r="E222" s="3" t="s">
        <v>542</v>
      </c>
      <c r="F222" s="3" t="s">
        <v>64</v>
      </c>
      <c r="G222" s="6">
        <v>270.8</v>
      </c>
    </row>
    <row r="223" spans="1:7" ht="38.25">
      <c r="A223" s="9" t="s">
        <v>420</v>
      </c>
      <c r="B223" s="2">
        <v>833</v>
      </c>
      <c r="C223" s="3" t="s">
        <v>66</v>
      </c>
      <c r="D223" s="3" t="s">
        <v>71</v>
      </c>
      <c r="E223" s="3" t="s">
        <v>185</v>
      </c>
      <c r="F223" s="3"/>
      <c r="G223" s="6">
        <f>SUM(G224)</f>
        <v>24882.4</v>
      </c>
    </row>
    <row r="224" spans="1:7" ht="12.75">
      <c r="A224" s="9" t="s">
        <v>383</v>
      </c>
      <c r="B224" s="2">
        <v>833</v>
      </c>
      <c r="C224" s="3" t="s">
        <v>66</v>
      </c>
      <c r="D224" s="3" t="s">
        <v>71</v>
      </c>
      <c r="E224" s="3" t="s">
        <v>185</v>
      </c>
      <c r="F224" s="3" t="s">
        <v>64</v>
      </c>
      <c r="G224" s="6">
        <v>24882.4</v>
      </c>
    </row>
    <row r="225" spans="1:7" ht="25.5">
      <c r="A225" s="9" t="s">
        <v>622</v>
      </c>
      <c r="B225" s="2">
        <v>833</v>
      </c>
      <c r="C225" s="3" t="s">
        <v>66</v>
      </c>
      <c r="D225" s="3" t="s">
        <v>71</v>
      </c>
      <c r="E225" s="3" t="s">
        <v>543</v>
      </c>
      <c r="F225" s="3"/>
      <c r="G225" s="6">
        <v>500</v>
      </c>
    </row>
    <row r="226" spans="1:7" ht="12.75">
      <c r="A226" s="9" t="s">
        <v>383</v>
      </c>
      <c r="B226" s="2">
        <v>833</v>
      </c>
      <c r="C226" s="3" t="s">
        <v>66</v>
      </c>
      <c r="D226" s="3" t="s">
        <v>71</v>
      </c>
      <c r="E226" s="3" t="s">
        <v>543</v>
      </c>
      <c r="F226" s="3" t="s">
        <v>64</v>
      </c>
      <c r="G226" s="6">
        <v>500</v>
      </c>
    </row>
    <row r="227" spans="1:7" ht="51">
      <c r="A227" s="9" t="s">
        <v>623</v>
      </c>
      <c r="B227" s="2">
        <v>833</v>
      </c>
      <c r="C227" s="3" t="s">
        <v>66</v>
      </c>
      <c r="D227" s="3" t="s">
        <v>71</v>
      </c>
      <c r="E227" s="3" t="s">
        <v>544</v>
      </c>
      <c r="F227" s="3"/>
      <c r="G227" s="6">
        <v>10686</v>
      </c>
    </row>
    <row r="228" spans="1:7" ht="12.75">
      <c r="A228" s="9" t="s">
        <v>383</v>
      </c>
      <c r="B228" s="2">
        <v>833</v>
      </c>
      <c r="C228" s="3" t="s">
        <v>66</v>
      </c>
      <c r="D228" s="3" t="s">
        <v>71</v>
      </c>
      <c r="E228" s="3" t="s">
        <v>544</v>
      </c>
      <c r="F228" s="3" t="s">
        <v>64</v>
      </c>
      <c r="G228" s="6">
        <v>10686</v>
      </c>
    </row>
    <row r="229" spans="1:7" ht="38.25">
      <c r="A229" s="9" t="s">
        <v>624</v>
      </c>
      <c r="B229" s="2">
        <v>833</v>
      </c>
      <c r="C229" s="3" t="s">
        <v>66</v>
      </c>
      <c r="D229" s="3" t="s">
        <v>71</v>
      </c>
      <c r="E229" s="3" t="s">
        <v>545</v>
      </c>
      <c r="F229" s="3"/>
      <c r="G229" s="6">
        <v>1879</v>
      </c>
    </row>
    <row r="230" spans="1:7" ht="12.75">
      <c r="A230" s="9" t="s">
        <v>383</v>
      </c>
      <c r="B230" s="2">
        <v>833</v>
      </c>
      <c r="C230" s="3" t="s">
        <v>66</v>
      </c>
      <c r="D230" s="3" t="s">
        <v>71</v>
      </c>
      <c r="E230" s="3" t="s">
        <v>545</v>
      </c>
      <c r="F230" s="3" t="s">
        <v>64</v>
      </c>
      <c r="G230" s="6">
        <v>1879</v>
      </c>
    </row>
    <row r="231" spans="1:7" ht="12.75">
      <c r="A231" s="9" t="s">
        <v>176</v>
      </c>
      <c r="B231" s="2">
        <v>833</v>
      </c>
      <c r="C231" s="3" t="s">
        <v>72</v>
      </c>
      <c r="D231" s="3"/>
      <c r="E231" s="3"/>
      <c r="F231" s="3"/>
      <c r="G231" s="6">
        <f>SUM(G234)</f>
        <v>145</v>
      </c>
    </row>
    <row r="232" spans="1:7" ht="25.5">
      <c r="A232" s="9" t="s">
        <v>149</v>
      </c>
      <c r="B232" s="2">
        <v>833</v>
      </c>
      <c r="C232" s="3" t="s">
        <v>72</v>
      </c>
      <c r="D232" s="3" t="s">
        <v>71</v>
      </c>
      <c r="E232" s="3"/>
      <c r="F232" s="3"/>
      <c r="G232" s="6">
        <f>SUM(G234)</f>
        <v>145</v>
      </c>
    </row>
    <row r="233" spans="1:7" ht="38.25">
      <c r="A233" s="9" t="s">
        <v>420</v>
      </c>
      <c r="B233" s="2">
        <v>833</v>
      </c>
      <c r="C233" s="3" t="s">
        <v>72</v>
      </c>
      <c r="D233" s="3" t="s">
        <v>71</v>
      </c>
      <c r="E233" s="3" t="s">
        <v>185</v>
      </c>
      <c r="F233" s="3"/>
      <c r="G233" s="6">
        <f>SUM(G234)</f>
        <v>145</v>
      </c>
    </row>
    <row r="234" spans="1:7" ht="12.75">
      <c r="A234" s="9" t="s">
        <v>383</v>
      </c>
      <c r="B234" s="2">
        <v>833</v>
      </c>
      <c r="C234" s="3" t="s">
        <v>72</v>
      </c>
      <c r="D234" s="3" t="s">
        <v>71</v>
      </c>
      <c r="E234" s="3" t="s">
        <v>190</v>
      </c>
      <c r="F234" s="3" t="s">
        <v>64</v>
      </c>
      <c r="G234" s="6">
        <v>145</v>
      </c>
    </row>
    <row r="235" spans="1:7" ht="12.75">
      <c r="A235" s="8" t="s">
        <v>14</v>
      </c>
      <c r="B235" s="2">
        <v>833</v>
      </c>
      <c r="C235" s="3" t="s">
        <v>101</v>
      </c>
      <c r="D235" s="3"/>
      <c r="E235" s="3"/>
      <c r="F235" s="3"/>
      <c r="G235" s="6">
        <v>121</v>
      </c>
    </row>
    <row r="236" spans="1:7" ht="12.75">
      <c r="A236" s="9" t="s">
        <v>100</v>
      </c>
      <c r="B236" s="2">
        <v>833</v>
      </c>
      <c r="C236" s="3" t="s">
        <v>101</v>
      </c>
      <c r="D236" s="3" t="s">
        <v>52</v>
      </c>
      <c r="E236" s="3"/>
      <c r="F236" s="3"/>
      <c r="G236" s="6">
        <v>121</v>
      </c>
    </row>
    <row r="237" spans="1:7" ht="38.25">
      <c r="A237" s="9" t="s">
        <v>624</v>
      </c>
      <c r="B237" s="2">
        <v>833</v>
      </c>
      <c r="C237" s="3" t="s">
        <v>101</v>
      </c>
      <c r="D237" s="3" t="s">
        <v>52</v>
      </c>
      <c r="E237" s="3" t="s">
        <v>545</v>
      </c>
      <c r="F237" s="3"/>
      <c r="G237" s="6">
        <v>121</v>
      </c>
    </row>
    <row r="238" spans="1:7" ht="12.75">
      <c r="A238" s="9" t="s">
        <v>383</v>
      </c>
      <c r="B238" s="2">
        <v>833</v>
      </c>
      <c r="C238" s="3" t="s">
        <v>423</v>
      </c>
      <c r="D238" s="3" t="s">
        <v>52</v>
      </c>
      <c r="E238" s="3" t="s">
        <v>545</v>
      </c>
      <c r="F238" s="3" t="s">
        <v>64</v>
      </c>
      <c r="G238" s="6">
        <v>121</v>
      </c>
    </row>
    <row r="239" spans="1:7" ht="25.5">
      <c r="A239" s="9" t="s">
        <v>22</v>
      </c>
      <c r="B239" s="2">
        <v>833</v>
      </c>
      <c r="C239" s="3" t="s">
        <v>56</v>
      </c>
      <c r="D239" s="5"/>
      <c r="E239" s="5"/>
      <c r="F239" s="5"/>
      <c r="G239" s="6">
        <f>SUM(G240+G248)</f>
        <v>40921.80000000001</v>
      </c>
    </row>
    <row r="240" spans="1:7" ht="25.5">
      <c r="A240" s="9" t="s">
        <v>23</v>
      </c>
      <c r="B240" s="2">
        <v>833</v>
      </c>
      <c r="C240" s="3" t="s">
        <v>56</v>
      </c>
      <c r="D240" s="3" t="s">
        <v>52</v>
      </c>
      <c r="E240" s="3"/>
      <c r="F240" s="3"/>
      <c r="G240" s="6">
        <f>SUM(G241)</f>
        <v>40428.50000000001</v>
      </c>
    </row>
    <row r="241" spans="1:7" ht="12.75">
      <c r="A241" s="9" t="s">
        <v>124</v>
      </c>
      <c r="B241" s="2">
        <v>833</v>
      </c>
      <c r="C241" s="3" t="s">
        <v>56</v>
      </c>
      <c r="D241" s="3" t="s">
        <v>52</v>
      </c>
      <c r="E241" s="3" t="s">
        <v>125</v>
      </c>
      <c r="F241" s="3"/>
      <c r="G241" s="6">
        <f>SUM(G245+G247+G243)</f>
        <v>40428.50000000001</v>
      </c>
    </row>
    <row r="242" spans="1:7" ht="25.5">
      <c r="A242" s="9" t="s">
        <v>23</v>
      </c>
      <c r="B242" s="2">
        <v>833</v>
      </c>
      <c r="C242" s="3" t="s">
        <v>56</v>
      </c>
      <c r="D242" s="3" t="s">
        <v>52</v>
      </c>
      <c r="E242" s="3" t="s">
        <v>9</v>
      </c>
      <c r="F242" s="3"/>
      <c r="G242" s="6">
        <v>345.8</v>
      </c>
    </row>
    <row r="243" spans="1:7" ht="12.75">
      <c r="A243" s="9" t="s">
        <v>421</v>
      </c>
      <c r="B243" s="2">
        <v>833</v>
      </c>
      <c r="C243" s="3" t="s">
        <v>56</v>
      </c>
      <c r="D243" s="3" t="s">
        <v>52</v>
      </c>
      <c r="E243" s="3" t="s">
        <v>9</v>
      </c>
      <c r="F243" s="3" t="s">
        <v>64</v>
      </c>
      <c r="G243" s="6">
        <v>345.8</v>
      </c>
    </row>
    <row r="244" spans="1:7" ht="51">
      <c r="A244" s="9" t="s">
        <v>424</v>
      </c>
      <c r="B244" s="2">
        <v>833</v>
      </c>
      <c r="C244" s="3" t="s">
        <v>56</v>
      </c>
      <c r="D244" s="3" t="s">
        <v>52</v>
      </c>
      <c r="E244" s="3" t="s">
        <v>425</v>
      </c>
      <c r="F244" s="3"/>
      <c r="G244" s="6">
        <f>SUM(G245)</f>
        <v>37580.9</v>
      </c>
    </row>
    <row r="245" spans="1:7" ht="12.75">
      <c r="A245" s="9" t="s">
        <v>421</v>
      </c>
      <c r="B245" s="2">
        <v>833</v>
      </c>
      <c r="C245" s="3" t="s">
        <v>56</v>
      </c>
      <c r="D245" s="3" t="s">
        <v>52</v>
      </c>
      <c r="E245" s="3" t="s">
        <v>425</v>
      </c>
      <c r="F245" s="3" t="s">
        <v>64</v>
      </c>
      <c r="G245" s="6">
        <v>37580.9</v>
      </c>
    </row>
    <row r="246" spans="1:7" ht="63.75">
      <c r="A246" s="9" t="s">
        <v>426</v>
      </c>
      <c r="B246" s="2">
        <v>833</v>
      </c>
      <c r="C246" s="3" t="s">
        <v>56</v>
      </c>
      <c r="D246" s="3" t="s">
        <v>52</v>
      </c>
      <c r="E246" s="3" t="s">
        <v>427</v>
      </c>
      <c r="F246" s="3"/>
      <c r="G246" s="6">
        <v>2501.8</v>
      </c>
    </row>
    <row r="247" spans="1:7" ht="12.75">
      <c r="A247" s="9" t="s">
        <v>421</v>
      </c>
      <c r="B247" s="2">
        <v>833</v>
      </c>
      <c r="C247" s="3" t="s">
        <v>56</v>
      </c>
      <c r="D247" s="3" t="s">
        <v>52</v>
      </c>
      <c r="E247" s="3" t="s">
        <v>427</v>
      </c>
      <c r="F247" s="3" t="s">
        <v>64</v>
      </c>
      <c r="G247" s="6">
        <v>2501.8</v>
      </c>
    </row>
    <row r="248" spans="1:7" ht="12.75">
      <c r="A248" s="9" t="s">
        <v>24</v>
      </c>
      <c r="B248" s="2">
        <v>833</v>
      </c>
      <c r="C248" s="3" t="s">
        <v>56</v>
      </c>
      <c r="D248" s="3" t="s">
        <v>68</v>
      </c>
      <c r="E248" s="3"/>
      <c r="F248" s="3"/>
      <c r="G248" s="6">
        <f>SUM(G251)</f>
        <v>493.3</v>
      </c>
    </row>
    <row r="249" spans="1:7" ht="12.75">
      <c r="A249" s="9" t="s">
        <v>428</v>
      </c>
      <c r="B249" s="2">
        <v>833</v>
      </c>
      <c r="C249" s="3" t="s">
        <v>56</v>
      </c>
      <c r="D249" s="3" t="s">
        <v>68</v>
      </c>
      <c r="E249" s="3" t="s">
        <v>126</v>
      </c>
      <c r="F249" s="3"/>
      <c r="G249" s="6">
        <f>SUM(G251)</f>
        <v>493.3</v>
      </c>
    </row>
    <row r="250" spans="1:7" ht="51">
      <c r="A250" s="9" t="s">
        <v>429</v>
      </c>
      <c r="B250" s="2">
        <v>833</v>
      </c>
      <c r="C250" s="3" t="s">
        <v>56</v>
      </c>
      <c r="D250" s="3" t="s">
        <v>68</v>
      </c>
      <c r="E250" s="3" t="s">
        <v>430</v>
      </c>
      <c r="F250" s="3"/>
      <c r="G250" s="6">
        <f>SUM(G251)</f>
        <v>493.3</v>
      </c>
    </row>
    <row r="251" spans="1:7" ht="12.75">
      <c r="A251" s="9" t="s">
        <v>421</v>
      </c>
      <c r="B251" s="2">
        <v>833</v>
      </c>
      <c r="C251" s="3" t="s">
        <v>56</v>
      </c>
      <c r="D251" s="3" t="s">
        <v>68</v>
      </c>
      <c r="E251" s="3" t="s">
        <v>430</v>
      </c>
      <c r="F251" s="3" t="s">
        <v>64</v>
      </c>
      <c r="G251" s="6">
        <v>493.3</v>
      </c>
    </row>
    <row r="252" spans="1:7" ht="38.25">
      <c r="A252" s="18" t="s">
        <v>177</v>
      </c>
      <c r="B252" s="76">
        <v>841</v>
      </c>
      <c r="C252" s="1"/>
      <c r="D252" s="1"/>
      <c r="E252" s="1"/>
      <c r="F252" s="1"/>
      <c r="G252" s="77">
        <f>SUM(G270+G338+G253+G265+G334)</f>
        <v>703558.6</v>
      </c>
    </row>
    <row r="253" spans="1:7" ht="12.75">
      <c r="A253" s="1" t="s">
        <v>51</v>
      </c>
      <c r="B253" s="2">
        <v>841</v>
      </c>
      <c r="C253" s="3" t="s">
        <v>52</v>
      </c>
      <c r="D253" s="1"/>
      <c r="E253" s="1"/>
      <c r="F253" s="1"/>
      <c r="G253" s="6">
        <f>SUM(G254+G262)</f>
        <v>1486.1000000000001</v>
      </c>
    </row>
    <row r="254" spans="1:7" ht="51">
      <c r="A254" s="9" t="s">
        <v>30</v>
      </c>
      <c r="B254" s="2">
        <v>841</v>
      </c>
      <c r="C254" s="3" t="s">
        <v>52</v>
      </c>
      <c r="D254" s="3" t="s">
        <v>54</v>
      </c>
      <c r="E254" s="1"/>
      <c r="F254" s="1"/>
      <c r="G254" s="6">
        <f>SUM(G261+G258+G257)</f>
        <v>1481.8000000000002</v>
      </c>
    </row>
    <row r="255" spans="1:7" ht="25.5">
      <c r="A255" s="9" t="s">
        <v>28</v>
      </c>
      <c r="B255" s="2">
        <v>841</v>
      </c>
      <c r="C255" s="3" t="s">
        <v>52</v>
      </c>
      <c r="D255" s="3" t="s">
        <v>54</v>
      </c>
      <c r="E255" s="3" t="s">
        <v>67</v>
      </c>
      <c r="F255" s="1"/>
      <c r="G255" s="6">
        <f>SUM(G256)</f>
        <v>1224.2</v>
      </c>
    </row>
    <row r="256" spans="1:7" ht="12.75">
      <c r="A256" s="9" t="s">
        <v>55</v>
      </c>
      <c r="B256" s="2">
        <v>841</v>
      </c>
      <c r="C256" s="3" t="s">
        <v>52</v>
      </c>
      <c r="D256" s="3" t="s">
        <v>54</v>
      </c>
      <c r="E256" s="3" t="s">
        <v>60</v>
      </c>
      <c r="F256" s="4"/>
      <c r="G256" s="6">
        <f>SUM(G257:G258)</f>
        <v>1224.2</v>
      </c>
    </row>
    <row r="257" spans="1:7" ht="63.75">
      <c r="A257" s="9" t="s">
        <v>378</v>
      </c>
      <c r="B257" s="2">
        <v>841</v>
      </c>
      <c r="C257" s="3" t="s">
        <v>52</v>
      </c>
      <c r="D257" s="3" t="s">
        <v>54</v>
      </c>
      <c r="E257" s="3" t="s">
        <v>60</v>
      </c>
      <c r="F257" s="2">
        <v>100</v>
      </c>
      <c r="G257" s="6">
        <v>1218.2</v>
      </c>
    </row>
    <row r="258" spans="1:7" ht="25.5">
      <c r="A258" s="9" t="s">
        <v>380</v>
      </c>
      <c r="B258" s="2">
        <v>841</v>
      </c>
      <c r="C258" s="3" t="s">
        <v>52</v>
      </c>
      <c r="D258" s="3" t="s">
        <v>54</v>
      </c>
      <c r="E258" s="3" t="s">
        <v>60</v>
      </c>
      <c r="F258" s="2">
        <v>200</v>
      </c>
      <c r="G258" s="6">
        <v>6</v>
      </c>
    </row>
    <row r="259" spans="1:7" ht="63.75">
      <c r="A259" s="9" t="s">
        <v>175</v>
      </c>
      <c r="B259" s="2">
        <v>841</v>
      </c>
      <c r="C259" s="3" t="s">
        <v>52</v>
      </c>
      <c r="D259" s="3" t="s">
        <v>54</v>
      </c>
      <c r="E259" s="3" t="s">
        <v>547</v>
      </c>
      <c r="F259" s="2"/>
      <c r="G259" s="6">
        <v>257.6</v>
      </c>
    </row>
    <row r="260" spans="1:7" ht="25.5">
      <c r="A260" s="9" t="s">
        <v>169</v>
      </c>
      <c r="B260" s="2">
        <v>841</v>
      </c>
      <c r="C260" s="3" t="s">
        <v>52</v>
      </c>
      <c r="D260" s="3" t="s">
        <v>54</v>
      </c>
      <c r="E260" s="3" t="s">
        <v>546</v>
      </c>
      <c r="F260" s="3"/>
      <c r="G260" s="6">
        <v>257.6</v>
      </c>
    </row>
    <row r="261" spans="1:7" ht="63.75">
      <c r="A261" s="9" t="s">
        <v>378</v>
      </c>
      <c r="B261" s="2">
        <v>841</v>
      </c>
      <c r="C261" s="3" t="s">
        <v>52</v>
      </c>
      <c r="D261" s="3" t="s">
        <v>54</v>
      </c>
      <c r="E261" s="3" t="s">
        <v>546</v>
      </c>
      <c r="F261" s="3" t="s">
        <v>379</v>
      </c>
      <c r="G261" s="6">
        <v>257.6</v>
      </c>
    </row>
    <row r="262" spans="1:7" ht="12.75">
      <c r="A262" s="9" t="s">
        <v>7</v>
      </c>
      <c r="B262" s="2">
        <v>841</v>
      </c>
      <c r="C262" s="3" t="s">
        <v>52</v>
      </c>
      <c r="D262" s="3" t="s">
        <v>34</v>
      </c>
      <c r="E262" s="3"/>
      <c r="F262" s="3"/>
      <c r="G262" s="6">
        <f>SUM(G264)</f>
        <v>4.3</v>
      </c>
    </row>
    <row r="263" spans="1:7" ht="12.75">
      <c r="A263" s="9" t="s">
        <v>138</v>
      </c>
      <c r="B263" s="2">
        <v>841</v>
      </c>
      <c r="C263" s="3" t="s">
        <v>52</v>
      </c>
      <c r="D263" s="3" t="s">
        <v>34</v>
      </c>
      <c r="E263" s="3" t="s">
        <v>140</v>
      </c>
      <c r="F263" s="3"/>
      <c r="G263" s="6">
        <f>SUM(G264)</f>
        <v>4.3</v>
      </c>
    </row>
    <row r="264" spans="1:7" ht="25.5">
      <c r="A264" s="9" t="s">
        <v>380</v>
      </c>
      <c r="B264" s="2">
        <v>841</v>
      </c>
      <c r="C264" s="3" t="s">
        <v>52</v>
      </c>
      <c r="D264" s="3" t="s">
        <v>34</v>
      </c>
      <c r="E264" s="3" t="s">
        <v>140</v>
      </c>
      <c r="F264" s="3" t="s">
        <v>375</v>
      </c>
      <c r="G264" s="6">
        <v>4.3</v>
      </c>
    </row>
    <row r="265" spans="1:7" ht="12.75">
      <c r="A265" s="9" t="s">
        <v>176</v>
      </c>
      <c r="B265" s="2">
        <v>841</v>
      </c>
      <c r="C265" s="3" t="s">
        <v>72</v>
      </c>
      <c r="D265" s="3"/>
      <c r="E265" s="3"/>
      <c r="F265" s="3"/>
      <c r="G265" s="6">
        <f>SUM(G269)</f>
        <v>40</v>
      </c>
    </row>
    <row r="266" spans="1:7" ht="25.5">
      <c r="A266" s="9" t="s">
        <v>149</v>
      </c>
      <c r="B266" s="2">
        <v>841</v>
      </c>
      <c r="C266" s="3" t="s">
        <v>72</v>
      </c>
      <c r="D266" s="3" t="s">
        <v>71</v>
      </c>
      <c r="E266" s="3"/>
      <c r="F266" s="3"/>
      <c r="G266" s="6">
        <f>SUM(G269)</f>
        <v>40</v>
      </c>
    </row>
    <row r="267" spans="1:7" ht="12.75">
      <c r="A267" s="9" t="s">
        <v>150</v>
      </c>
      <c r="B267" s="2">
        <v>841</v>
      </c>
      <c r="C267" s="3" t="s">
        <v>72</v>
      </c>
      <c r="D267" s="3" t="s">
        <v>71</v>
      </c>
      <c r="E267" s="3" t="s">
        <v>548</v>
      </c>
      <c r="F267" s="3"/>
      <c r="G267" s="6">
        <f>SUM(G269)</f>
        <v>40</v>
      </c>
    </row>
    <row r="268" spans="1:7" ht="12.75">
      <c r="A268" s="9" t="s">
        <v>151</v>
      </c>
      <c r="B268" s="2">
        <v>841</v>
      </c>
      <c r="C268" s="3" t="s">
        <v>72</v>
      </c>
      <c r="D268" s="3" t="s">
        <v>71</v>
      </c>
      <c r="E268" s="3" t="s">
        <v>535</v>
      </c>
      <c r="F268" s="3"/>
      <c r="G268" s="6">
        <f>SUM(G269)</f>
        <v>40</v>
      </c>
    </row>
    <row r="269" spans="1:7" ht="25.5">
      <c r="A269" s="9" t="s">
        <v>380</v>
      </c>
      <c r="B269" s="2">
        <v>841</v>
      </c>
      <c r="C269" s="3" t="s">
        <v>72</v>
      </c>
      <c r="D269" s="3" t="s">
        <v>71</v>
      </c>
      <c r="E269" s="3" t="s">
        <v>535</v>
      </c>
      <c r="F269" s="3" t="s">
        <v>375</v>
      </c>
      <c r="G269" s="6">
        <v>40</v>
      </c>
    </row>
    <row r="270" spans="1:7" ht="12.75">
      <c r="A270" s="9" t="s">
        <v>119</v>
      </c>
      <c r="B270" s="2">
        <v>841</v>
      </c>
      <c r="C270" s="3" t="s">
        <v>74</v>
      </c>
      <c r="D270" s="5"/>
      <c r="E270" s="5"/>
      <c r="F270" s="5"/>
      <c r="G270" s="6">
        <f>SUM(G271+G284+G312+G308)</f>
        <v>684253.5</v>
      </c>
    </row>
    <row r="271" spans="1:7" ht="12.75">
      <c r="A271" s="9" t="s">
        <v>120</v>
      </c>
      <c r="B271" s="2">
        <v>841</v>
      </c>
      <c r="C271" s="3" t="s">
        <v>74</v>
      </c>
      <c r="D271" s="3" t="s">
        <v>52</v>
      </c>
      <c r="E271" s="3"/>
      <c r="F271" s="3"/>
      <c r="G271" s="6">
        <f>SUM(G272+G279+G283)</f>
        <v>213897.2</v>
      </c>
    </row>
    <row r="272" spans="1:7" ht="12.75">
      <c r="A272" s="9" t="s">
        <v>75</v>
      </c>
      <c r="B272" s="2">
        <v>841</v>
      </c>
      <c r="C272" s="3" t="s">
        <v>74</v>
      </c>
      <c r="D272" s="3" t="s">
        <v>52</v>
      </c>
      <c r="E272" s="3" t="s">
        <v>76</v>
      </c>
      <c r="F272" s="3"/>
      <c r="G272" s="6">
        <f>SUM(G273+G278+G276)</f>
        <v>136682.6</v>
      </c>
    </row>
    <row r="273" spans="1:7" ht="12.75">
      <c r="A273" s="9" t="s">
        <v>158</v>
      </c>
      <c r="B273" s="2">
        <v>841</v>
      </c>
      <c r="C273" s="3" t="s">
        <v>74</v>
      </c>
      <c r="D273" s="3" t="s">
        <v>52</v>
      </c>
      <c r="E273" s="3" t="s">
        <v>77</v>
      </c>
      <c r="F273" s="3"/>
      <c r="G273" s="6">
        <f>SUM(G274:G274)</f>
        <v>40462.8</v>
      </c>
    </row>
    <row r="274" spans="1:7" ht="25.5">
      <c r="A274" s="9" t="s">
        <v>385</v>
      </c>
      <c r="B274" s="2">
        <v>841</v>
      </c>
      <c r="C274" s="3" t="s">
        <v>74</v>
      </c>
      <c r="D274" s="3" t="s">
        <v>52</v>
      </c>
      <c r="E274" s="3" t="s">
        <v>77</v>
      </c>
      <c r="F274" s="3" t="s">
        <v>386</v>
      </c>
      <c r="G274" s="6">
        <v>40462.8</v>
      </c>
    </row>
    <row r="275" spans="1:7" ht="25.5">
      <c r="A275" s="9" t="s">
        <v>431</v>
      </c>
      <c r="B275" s="2">
        <v>841</v>
      </c>
      <c r="C275" s="3" t="s">
        <v>74</v>
      </c>
      <c r="D275" s="3" t="s">
        <v>52</v>
      </c>
      <c r="E275" s="3" t="s">
        <v>432</v>
      </c>
      <c r="F275" s="3"/>
      <c r="G275" s="6">
        <f>SUM(G276)</f>
        <v>4769.1</v>
      </c>
    </row>
    <row r="276" spans="1:7" ht="25.5">
      <c r="A276" s="9" t="s">
        <v>385</v>
      </c>
      <c r="B276" s="2">
        <v>841</v>
      </c>
      <c r="C276" s="3" t="s">
        <v>74</v>
      </c>
      <c r="D276" s="3" t="s">
        <v>52</v>
      </c>
      <c r="E276" s="3" t="s">
        <v>432</v>
      </c>
      <c r="F276" s="3" t="s">
        <v>386</v>
      </c>
      <c r="G276" s="6">
        <v>4769.1</v>
      </c>
    </row>
    <row r="277" spans="1:7" ht="25.5">
      <c r="A277" s="9" t="s">
        <v>433</v>
      </c>
      <c r="B277" s="2">
        <v>841</v>
      </c>
      <c r="C277" s="3" t="s">
        <v>74</v>
      </c>
      <c r="D277" s="3" t="s">
        <v>52</v>
      </c>
      <c r="E277" s="3" t="s">
        <v>434</v>
      </c>
      <c r="F277" s="3"/>
      <c r="G277" s="6">
        <f>SUM(G278)</f>
        <v>91450.7</v>
      </c>
    </row>
    <row r="278" spans="1:7" ht="25.5">
      <c r="A278" s="9" t="s">
        <v>385</v>
      </c>
      <c r="B278" s="2">
        <v>841</v>
      </c>
      <c r="C278" s="3" t="s">
        <v>74</v>
      </c>
      <c r="D278" s="3" t="s">
        <v>52</v>
      </c>
      <c r="E278" s="3" t="s">
        <v>434</v>
      </c>
      <c r="F278" s="3" t="s">
        <v>386</v>
      </c>
      <c r="G278" s="6">
        <v>91450.7</v>
      </c>
    </row>
    <row r="279" spans="1:7" ht="63.75">
      <c r="A279" s="9" t="s">
        <v>175</v>
      </c>
      <c r="B279" s="2">
        <v>841</v>
      </c>
      <c r="C279" s="3" t="s">
        <v>74</v>
      </c>
      <c r="D279" s="3" t="s">
        <v>52</v>
      </c>
      <c r="E279" s="3" t="s">
        <v>549</v>
      </c>
      <c r="F279" s="3"/>
      <c r="G279" s="6">
        <v>77183.5</v>
      </c>
    </row>
    <row r="280" spans="1:7" ht="63.75">
      <c r="A280" s="9" t="s">
        <v>435</v>
      </c>
      <c r="B280" s="2">
        <v>841</v>
      </c>
      <c r="C280" s="3" t="s">
        <v>74</v>
      </c>
      <c r="D280" s="3" t="s">
        <v>52</v>
      </c>
      <c r="E280" s="3" t="s">
        <v>550</v>
      </c>
      <c r="F280" s="3"/>
      <c r="G280" s="6">
        <v>77183.5</v>
      </c>
    </row>
    <row r="281" spans="1:7" ht="25.5">
      <c r="A281" s="9" t="s">
        <v>385</v>
      </c>
      <c r="B281" s="2">
        <v>841</v>
      </c>
      <c r="C281" s="3" t="s">
        <v>74</v>
      </c>
      <c r="D281" s="3" t="s">
        <v>52</v>
      </c>
      <c r="E281" s="3" t="s">
        <v>550</v>
      </c>
      <c r="F281" s="3" t="s">
        <v>386</v>
      </c>
      <c r="G281" s="6">
        <v>77183.5</v>
      </c>
    </row>
    <row r="282" spans="1:7" ht="38.25">
      <c r="A282" s="9" t="s">
        <v>614</v>
      </c>
      <c r="B282" s="2">
        <v>841</v>
      </c>
      <c r="C282" s="3" t="s">
        <v>74</v>
      </c>
      <c r="D282" s="3" t="s">
        <v>52</v>
      </c>
      <c r="E282" s="3" t="s">
        <v>551</v>
      </c>
      <c r="F282" s="3"/>
      <c r="G282" s="6">
        <f>SUM(G283)</f>
        <v>31.1</v>
      </c>
    </row>
    <row r="283" spans="1:7" ht="25.5">
      <c r="A283" s="9" t="s">
        <v>385</v>
      </c>
      <c r="B283" s="2">
        <v>841</v>
      </c>
      <c r="C283" s="3" t="s">
        <v>74</v>
      </c>
      <c r="D283" s="3" t="s">
        <v>52</v>
      </c>
      <c r="E283" s="3" t="s">
        <v>551</v>
      </c>
      <c r="F283" s="3" t="s">
        <v>386</v>
      </c>
      <c r="G283" s="6">
        <v>31.1</v>
      </c>
    </row>
    <row r="284" spans="1:7" ht="12.75">
      <c r="A284" s="9" t="s">
        <v>80</v>
      </c>
      <c r="B284" s="2">
        <v>841</v>
      </c>
      <c r="C284" s="3" t="s">
        <v>74</v>
      </c>
      <c r="D284" s="3" t="s">
        <v>68</v>
      </c>
      <c r="E284" s="3"/>
      <c r="F284" s="3"/>
      <c r="G284" s="6">
        <f>SUM(G285+G293+G301+G303+G305+G307)</f>
        <v>441956.7</v>
      </c>
    </row>
    <row r="285" spans="1:7" ht="25.5">
      <c r="A285" s="9" t="s">
        <v>11</v>
      </c>
      <c r="B285" s="2">
        <v>841</v>
      </c>
      <c r="C285" s="3" t="s">
        <v>74</v>
      </c>
      <c r="D285" s="3" t="s">
        <v>68</v>
      </c>
      <c r="E285" s="3" t="s">
        <v>81</v>
      </c>
      <c r="F285" s="3"/>
      <c r="G285" s="6">
        <f>SUM(G286+G292+G290)</f>
        <v>184926.59999999998</v>
      </c>
    </row>
    <row r="286" spans="1:7" ht="12.75">
      <c r="A286" s="9" t="s">
        <v>158</v>
      </c>
      <c r="B286" s="2">
        <v>841</v>
      </c>
      <c r="C286" s="3" t="s">
        <v>74</v>
      </c>
      <c r="D286" s="3" t="s">
        <v>68</v>
      </c>
      <c r="E286" s="3" t="s">
        <v>82</v>
      </c>
      <c r="F286" s="3"/>
      <c r="G286" s="6">
        <f>SUM(G288+G287)</f>
        <v>57559.2</v>
      </c>
    </row>
    <row r="287" spans="1:7" ht="25.5">
      <c r="A287" s="9" t="s">
        <v>380</v>
      </c>
      <c r="B287" s="2">
        <v>841</v>
      </c>
      <c r="C287" s="3" t="s">
        <v>74</v>
      </c>
      <c r="D287" s="3" t="s">
        <v>68</v>
      </c>
      <c r="E287" s="3" t="s">
        <v>82</v>
      </c>
      <c r="F287" s="3" t="s">
        <v>375</v>
      </c>
      <c r="G287" s="6">
        <v>90</v>
      </c>
    </row>
    <row r="288" spans="1:7" ht="25.5">
      <c r="A288" s="9" t="s">
        <v>385</v>
      </c>
      <c r="B288" s="2">
        <v>841</v>
      </c>
      <c r="C288" s="3" t="s">
        <v>74</v>
      </c>
      <c r="D288" s="3" t="s">
        <v>68</v>
      </c>
      <c r="E288" s="3" t="s">
        <v>82</v>
      </c>
      <c r="F288" s="3" t="s">
        <v>386</v>
      </c>
      <c r="G288" s="6">
        <v>57469.2</v>
      </c>
    </row>
    <row r="289" spans="1:7" ht="25.5">
      <c r="A289" s="9" t="s">
        <v>437</v>
      </c>
      <c r="B289" s="2">
        <v>841</v>
      </c>
      <c r="C289" s="3" t="s">
        <v>74</v>
      </c>
      <c r="D289" s="3" t="s">
        <v>68</v>
      </c>
      <c r="E289" s="3" t="s">
        <v>438</v>
      </c>
      <c r="F289" s="3"/>
      <c r="G289" s="6">
        <f>SUM(G290)</f>
        <v>9432.3</v>
      </c>
    </row>
    <row r="290" spans="1:7" ht="25.5">
      <c r="A290" s="9" t="s">
        <v>385</v>
      </c>
      <c r="B290" s="2">
        <v>841</v>
      </c>
      <c r="C290" s="3" t="s">
        <v>74</v>
      </c>
      <c r="D290" s="3" t="s">
        <v>68</v>
      </c>
      <c r="E290" s="3" t="s">
        <v>438</v>
      </c>
      <c r="F290" s="3" t="s">
        <v>386</v>
      </c>
      <c r="G290" s="6">
        <v>9432.3</v>
      </c>
    </row>
    <row r="291" spans="1:7" ht="25.5">
      <c r="A291" s="9" t="s">
        <v>433</v>
      </c>
      <c r="B291" s="2">
        <v>841</v>
      </c>
      <c r="C291" s="3" t="s">
        <v>74</v>
      </c>
      <c r="D291" s="3" t="s">
        <v>68</v>
      </c>
      <c r="E291" s="3" t="s">
        <v>439</v>
      </c>
      <c r="F291" s="3"/>
      <c r="G291" s="6">
        <f>SUM(G292)</f>
        <v>117935.1</v>
      </c>
    </row>
    <row r="292" spans="1:7" ht="25.5">
      <c r="A292" s="9" t="s">
        <v>385</v>
      </c>
      <c r="B292" s="2">
        <v>841</v>
      </c>
      <c r="C292" s="3" t="s">
        <v>74</v>
      </c>
      <c r="D292" s="3" t="s">
        <v>68</v>
      </c>
      <c r="E292" s="3" t="s">
        <v>439</v>
      </c>
      <c r="F292" s="3" t="s">
        <v>386</v>
      </c>
      <c r="G292" s="6">
        <v>117935.1</v>
      </c>
    </row>
    <row r="293" spans="1:7" ht="12.75">
      <c r="A293" s="9" t="s">
        <v>12</v>
      </c>
      <c r="B293" s="2">
        <v>841</v>
      </c>
      <c r="C293" s="3" t="s">
        <v>74</v>
      </c>
      <c r="D293" s="3" t="s">
        <v>68</v>
      </c>
      <c r="E293" s="3" t="s">
        <v>83</v>
      </c>
      <c r="F293" s="3"/>
      <c r="G293" s="6">
        <f>SUM(G296+G298)</f>
        <v>31225.199999999997</v>
      </c>
    </row>
    <row r="294" spans="1:7" ht="12.75">
      <c r="A294" s="9" t="s">
        <v>158</v>
      </c>
      <c r="B294" s="2">
        <v>841</v>
      </c>
      <c r="C294" s="3" t="s">
        <v>74</v>
      </c>
      <c r="D294" s="3" t="s">
        <v>68</v>
      </c>
      <c r="E294" s="3" t="s">
        <v>84</v>
      </c>
      <c r="F294" s="3"/>
      <c r="G294" s="6">
        <f>SUM(G296+G298)</f>
        <v>31225.199999999997</v>
      </c>
    </row>
    <row r="295" spans="1:7" ht="89.25">
      <c r="A295" s="9" t="s">
        <v>440</v>
      </c>
      <c r="B295" s="2">
        <v>841</v>
      </c>
      <c r="C295" s="3" t="s">
        <v>74</v>
      </c>
      <c r="D295" s="3" t="s">
        <v>68</v>
      </c>
      <c r="E295" s="3" t="s">
        <v>173</v>
      </c>
      <c r="F295" s="3"/>
      <c r="G295" s="6">
        <f>SUM(G296)</f>
        <v>19832.8</v>
      </c>
    </row>
    <row r="296" spans="1:7" ht="25.5">
      <c r="A296" s="9" t="s">
        <v>385</v>
      </c>
      <c r="B296" s="2">
        <v>841</v>
      </c>
      <c r="C296" s="3" t="s">
        <v>74</v>
      </c>
      <c r="D296" s="3" t="s">
        <v>68</v>
      </c>
      <c r="E296" s="3" t="s">
        <v>173</v>
      </c>
      <c r="F296" s="3" t="s">
        <v>386</v>
      </c>
      <c r="G296" s="6">
        <v>19832.8</v>
      </c>
    </row>
    <row r="297" spans="1:7" ht="38.25">
      <c r="A297" s="9" t="s">
        <v>441</v>
      </c>
      <c r="B297" s="2">
        <v>841</v>
      </c>
      <c r="C297" s="3" t="s">
        <v>74</v>
      </c>
      <c r="D297" s="3" t="s">
        <v>68</v>
      </c>
      <c r="E297" s="3" t="s">
        <v>174</v>
      </c>
      <c r="F297" s="3"/>
      <c r="G297" s="6">
        <f>SUM(G298)</f>
        <v>11392.4</v>
      </c>
    </row>
    <row r="298" spans="1:7" ht="25.5">
      <c r="A298" s="9" t="s">
        <v>385</v>
      </c>
      <c r="B298" s="2">
        <v>841</v>
      </c>
      <c r="C298" s="3" t="s">
        <v>74</v>
      </c>
      <c r="D298" s="3" t="s">
        <v>68</v>
      </c>
      <c r="E298" s="3" t="s">
        <v>174</v>
      </c>
      <c r="F298" s="3" t="s">
        <v>386</v>
      </c>
      <c r="G298" s="6">
        <v>11392.4</v>
      </c>
    </row>
    <row r="299" spans="1:7" ht="63.75">
      <c r="A299" s="9" t="s">
        <v>175</v>
      </c>
      <c r="B299" s="2">
        <v>841</v>
      </c>
      <c r="C299" s="3" t="s">
        <v>74</v>
      </c>
      <c r="D299" s="3" t="s">
        <v>68</v>
      </c>
      <c r="E299" s="3" t="s">
        <v>547</v>
      </c>
      <c r="F299" s="3"/>
      <c r="G299" s="6">
        <f>SUM(G301)</f>
        <v>224441</v>
      </c>
    </row>
    <row r="300" spans="1:7" ht="102">
      <c r="A300" s="9" t="s">
        <v>442</v>
      </c>
      <c r="B300" s="2">
        <v>841</v>
      </c>
      <c r="C300" s="3" t="s">
        <v>74</v>
      </c>
      <c r="D300" s="3" t="s">
        <v>68</v>
      </c>
      <c r="E300" s="3" t="s">
        <v>552</v>
      </c>
      <c r="F300" s="3"/>
      <c r="G300" s="6">
        <v>224441</v>
      </c>
    </row>
    <row r="301" spans="1:7" ht="25.5">
      <c r="A301" s="9" t="s">
        <v>385</v>
      </c>
      <c r="B301" s="2">
        <v>841</v>
      </c>
      <c r="C301" s="3" t="s">
        <v>74</v>
      </c>
      <c r="D301" s="3" t="s">
        <v>68</v>
      </c>
      <c r="E301" s="3" t="s">
        <v>552</v>
      </c>
      <c r="F301" s="3" t="s">
        <v>386</v>
      </c>
      <c r="G301" s="6">
        <v>224441</v>
      </c>
    </row>
    <row r="302" spans="1:7" ht="25.5">
      <c r="A302" s="9" t="s">
        <v>436</v>
      </c>
      <c r="B302" s="2">
        <v>841</v>
      </c>
      <c r="C302" s="3" t="s">
        <v>74</v>
      </c>
      <c r="D302" s="3" t="s">
        <v>68</v>
      </c>
      <c r="E302" s="3" t="s">
        <v>553</v>
      </c>
      <c r="F302" s="3"/>
      <c r="G302" s="6">
        <f>SUM(G303)</f>
        <v>926.9</v>
      </c>
    </row>
    <row r="303" spans="1:7" ht="25.5">
      <c r="A303" s="9" t="s">
        <v>385</v>
      </c>
      <c r="B303" s="2">
        <v>841</v>
      </c>
      <c r="C303" s="3" t="s">
        <v>74</v>
      </c>
      <c r="D303" s="3" t="s">
        <v>68</v>
      </c>
      <c r="E303" s="3" t="s">
        <v>553</v>
      </c>
      <c r="F303" s="3" t="s">
        <v>386</v>
      </c>
      <c r="G303" s="6">
        <v>926.9</v>
      </c>
    </row>
    <row r="304" spans="1:7" ht="51">
      <c r="A304" s="9" t="s">
        <v>612</v>
      </c>
      <c r="B304" s="2">
        <v>841</v>
      </c>
      <c r="C304" s="3" t="s">
        <v>74</v>
      </c>
      <c r="D304" s="3" t="s">
        <v>68</v>
      </c>
      <c r="E304" s="3" t="s">
        <v>554</v>
      </c>
      <c r="F304" s="3"/>
      <c r="G304" s="6">
        <v>9.3</v>
      </c>
    </row>
    <row r="305" spans="1:7" ht="25.5">
      <c r="A305" s="9" t="s">
        <v>385</v>
      </c>
      <c r="B305" s="2">
        <v>841</v>
      </c>
      <c r="C305" s="3" t="s">
        <v>74</v>
      </c>
      <c r="D305" s="3" t="s">
        <v>68</v>
      </c>
      <c r="E305" s="3" t="s">
        <v>554</v>
      </c>
      <c r="F305" s="3" t="s">
        <v>386</v>
      </c>
      <c r="G305" s="6">
        <v>9.3</v>
      </c>
    </row>
    <row r="306" spans="1:7" ht="38.25">
      <c r="A306" s="9" t="s">
        <v>613</v>
      </c>
      <c r="B306" s="2">
        <v>841</v>
      </c>
      <c r="C306" s="3" t="s">
        <v>74</v>
      </c>
      <c r="D306" s="3" t="s">
        <v>68</v>
      </c>
      <c r="E306" s="3" t="s">
        <v>555</v>
      </c>
      <c r="F306" s="3"/>
      <c r="G306" s="6">
        <f>SUM(G307)</f>
        <v>427.7</v>
      </c>
    </row>
    <row r="307" spans="1:7" ht="25.5">
      <c r="A307" s="9" t="s">
        <v>385</v>
      </c>
      <c r="B307" s="2">
        <v>841</v>
      </c>
      <c r="C307" s="3" t="s">
        <v>74</v>
      </c>
      <c r="D307" s="3" t="s">
        <v>68</v>
      </c>
      <c r="E307" s="3" t="s">
        <v>555</v>
      </c>
      <c r="F307" s="3" t="s">
        <v>386</v>
      </c>
      <c r="G307" s="6">
        <v>427.7</v>
      </c>
    </row>
    <row r="308" spans="1:7" ht="12.75">
      <c r="A308" s="9" t="s">
        <v>26</v>
      </c>
      <c r="B308" s="2">
        <v>841</v>
      </c>
      <c r="C308" s="3" t="s">
        <v>74</v>
      </c>
      <c r="D308" s="3" t="s">
        <v>74</v>
      </c>
      <c r="E308" s="3"/>
      <c r="F308" s="3"/>
      <c r="G308" s="6">
        <f>SUM(G309)</f>
        <v>4771.7</v>
      </c>
    </row>
    <row r="309" spans="1:7" ht="25.5">
      <c r="A309" s="9" t="s">
        <v>443</v>
      </c>
      <c r="B309" s="2">
        <v>841</v>
      </c>
      <c r="C309" s="3" t="s">
        <v>74</v>
      </c>
      <c r="D309" s="3" t="s">
        <v>74</v>
      </c>
      <c r="E309" s="3" t="s">
        <v>556</v>
      </c>
      <c r="F309" s="3"/>
      <c r="G309" s="6">
        <f>SUM(G310:G311)</f>
        <v>4771.7</v>
      </c>
    </row>
    <row r="310" spans="1:7" ht="25.5">
      <c r="A310" s="9" t="s">
        <v>380</v>
      </c>
      <c r="B310" s="2">
        <v>841</v>
      </c>
      <c r="C310" s="3" t="s">
        <v>74</v>
      </c>
      <c r="D310" s="3" t="s">
        <v>74</v>
      </c>
      <c r="E310" s="3" t="s">
        <v>556</v>
      </c>
      <c r="F310" s="3" t="s">
        <v>375</v>
      </c>
      <c r="G310" s="6">
        <v>8.3</v>
      </c>
    </row>
    <row r="311" spans="1:7" ht="25.5">
      <c r="A311" s="9" t="s">
        <v>385</v>
      </c>
      <c r="B311" s="2">
        <v>841</v>
      </c>
      <c r="C311" s="3" t="s">
        <v>74</v>
      </c>
      <c r="D311" s="3" t="s">
        <v>74</v>
      </c>
      <c r="E311" s="3" t="s">
        <v>556</v>
      </c>
      <c r="F311" s="3" t="s">
        <v>386</v>
      </c>
      <c r="G311" s="6">
        <v>4763.4</v>
      </c>
    </row>
    <row r="312" spans="1:7" ht="12.75">
      <c r="A312" s="9" t="s">
        <v>86</v>
      </c>
      <c r="B312" s="2">
        <v>841</v>
      </c>
      <c r="C312" s="3" t="s">
        <v>74</v>
      </c>
      <c r="D312" s="3" t="s">
        <v>73</v>
      </c>
      <c r="E312" s="1"/>
      <c r="F312" s="1"/>
      <c r="G312" s="6">
        <f>SUM(G313+G321+G328+G331+G318+G319)</f>
        <v>23627.899999999998</v>
      </c>
    </row>
    <row r="313" spans="1:7" ht="12.75">
      <c r="A313" s="9" t="s">
        <v>94</v>
      </c>
      <c r="B313" s="2">
        <v>841</v>
      </c>
      <c r="C313" s="3" t="s">
        <v>74</v>
      </c>
      <c r="D313" s="3" t="s">
        <v>73</v>
      </c>
      <c r="E313" s="3" t="s">
        <v>95</v>
      </c>
      <c r="F313" s="3"/>
      <c r="G313" s="6">
        <f>SUM(G316+G315)</f>
        <v>1664.5</v>
      </c>
    </row>
    <row r="314" spans="1:7" ht="12.75">
      <c r="A314" s="9" t="s">
        <v>157</v>
      </c>
      <c r="B314" s="2">
        <v>841</v>
      </c>
      <c r="C314" s="3" t="s">
        <v>74</v>
      </c>
      <c r="D314" s="3" t="s">
        <v>73</v>
      </c>
      <c r="E314" s="3" t="s">
        <v>156</v>
      </c>
      <c r="F314" s="3"/>
      <c r="G314" s="6">
        <f>SUM(G315:G316)</f>
        <v>1664.5</v>
      </c>
    </row>
    <row r="315" spans="1:7" ht="63.75">
      <c r="A315" s="9" t="s">
        <v>378</v>
      </c>
      <c r="B315" s="2">
        <v>841</v>
      </c>
      <c r="C315" s="3" t="s">
        <v>74</v>
      </c>
      <c r="D315" s="3" t="s">
        <v>73</v>
      </c>
      <c r="E315" s="3" t="s">
        <v>156</v>
      </c>
      <c r="F315" s="3" t="s">
        <v>379</v>
      </c>
      <c r="G315" s="6">
        <v>3.9</v>
      </c>
    </row>
    <row r="316" spans="1:7" ht="25.5">
      <c r="A316" s="9" t="s">
        <v>380</v>
      </c>
      <c r="B316" s="2">
        <v>841</v>
      </c>
      <c r="C316" s="3" t="s">
        <v>74</v>
      </c>
      <c r="D316" s="3" t="s">
        <v>73</v>
      </c>
      <c r="E316" s="3" t="s">
        <v>156</v>
      </c>
      <c r="F316" s="3" t="s">
        <v>375</v>
      </c>
      <c r="G316" s="6">
        <v>1660.6</v>
      </c>
    </row>
    <row r="317" spans="1:7" ht="38.25">
      <c r="A317" s="9" t="s">
        <v>625</v>
      </c>
      <c r="B317" s="2">
        <v>841</v>
      </c>
      <c r="C317" s="3" t="s">
        <v>74</v>
      </c>
      <c r="D317" s="3" t="s">
        <v>73</v>
      </c>
      <c r="E317" s="3" t="s">
        <v>558</v>
      </c>
      <c r="F317" s="3"/>
      <c r="G317" s="6">
        <f>SUM(G318)</f>
        <v>189.8</v>
      </c>
    </row>
    <row r="318" spans="1:7" ht="25.5">
      <c r="A318" s="9" t="s">
        <v>385</v>
      </c>
      <c r="B318" s="2">
        <v>841</v>
      </c>
      <c r="C318" s="3" t="s">
        <v>74</v>
      </c>
      <c r="D318" s="3" t="s">
        <v>73</v>
      </c>
      <c r="E318" s="3" t="s">
        <v>558</v>
      </c>
      <c r="F318" s="3" t="s">
        <v>386</v>
      </c>
      <c r="G318" s="6">
        <v>189.8</v>
      </c>
    </row>
    <row r="319" spans="1:7" ht="38.25">
      <c r="A319" s="9" t="s">
        <v>626</v>
      </c>
      <c r="B319" s="2">
        <v>841</v>
      </c>
      <c r="C319" s="3" t="s">
        <v>74</v>
      </c>
      <c r="D319" s="3" t="s">
        <v>73</v>
      </c>
      <c r="E319" s="3" t="s">
        <v>559</v>
      </c>
      <c r="F319" s="3"/>
      <c r="G319" s="6">
        <f>SUM(G320)</f>
        <v>970</v>
      </c>
    </row>
    <row r="320" spans="1:7" ht="25.5">
      <c r="A320" s="9" t="s">
        <v>385</v>
      </c>
      <c r="B320" s="2">
        <v>841</v>
      </c>
      <c r="C320" s="3" t="s">
        <v>74</v>
      </c>
      <c r="D320" s="3" t="s">
        <v>73</v>
      </c>
      <c r="E320" s="3" t="s">
        <v>559</v>
      </c>
      <c r="F320" s="3" t="s">
        <v>386</v>
      </c>
      <c r="G320" s="6">
        <v>970</v>
      </c>
    </row>
    <row r="321" spans="1:7" ht="51">
      <c r="A321" s="9" t="s">
        <v>13</v>
      </c>
      <c r="B321" s="2">
        <v>841</v>
      </c>
      <c r="C321" s="3" t="s">
        <v>74</v>
      </c>
      <c r="D321" s="3" t="s">
        <v>73</v>
      </c>
      <c r="E321" s="3" t="s">
        <v>46</v>
      </c>
      <c r="F321" s="3"/>
      <c r="G321" s="6">
        <f>SUM(G322)</f>
        <v>11622.5</v>
      </c>
    </row>
    <row r="322" spans="1:7" ht="12.75">
      <c r="A322" s="9" t="s">
        <v>158</v>
      </c>
      <c r="B322" s="2">
        <v>841</v>
      </c>
      <c r="C322" s="3" t="s">
        <v>74</v>
      </c>
      <c r="D322" s="3" t="s">
        <v>73</v>
      </c>
      <c r="E322" s="3" t="s">
        <v>93</v>
      </c>
      <c r="F322" s="3"/>
      <c r="G322" s="6">
        <f>SUM(G323:G325)</f>
        <v>11622.5</v>
      </c>
    </row>
    <row r="323" spans="1:7" ht="63.75">
      <c r="A323" s="9" t="s">
        <v>378</v>
      </c>
      <c r="B323" s="2">
        <v>841</v>
      </c>
      <c r="C323" s="3" t="s">
        <v>74</v>
      </c>
      <c r="D323" s="3" t="s">
        <v>73</v>
      </c>
      <c r="E323" s="3" t="s">
        <v>93</v>
      </c>
      <c r="F323" s="3" t="s">
        <v>379</v>
      </c>
      <c r="G323" s="6">
        <v>10480.2</v>
      </c>
    </row>
    <row r="324" spans="1:7" ht="25.5">
      <c r="A324" s="9" t="s">
        <v>380</v>
      </c>
      <c r="B324" s="2">
        <v>841</v>
      </c>
      <c r="C324" s="3" t="s">
        <v>74</v>
      </c>
      <c r="D324" s="3" t="s">
        <v>73</v>
      </c>
      <c r="E324" s="3" t="s">
        <v>93</v>
      </c>
      <c r="F324" s="3" t="s">
        <v>375</v>
      </c>
      <c r="G324" s="6">
        <v>1136.3</v>
      </c>
    </row>
    <row r="325" spans="1:7" ht="12.75">
      <c r="A325" s="9" t="s">
        <v>381</v>
      </c>
      <c r="B325" s="2">
        <v>841</v>
      </c>
      <c r="C325" s="3" t="s">
        <v>74</v>
      </c>
      <c r="D325" s="3" t="s">
        <v>73</v>
      </c>
      <c r="E325" s="3" t="s">
        <v>93</v>
      </c>
      <c r="F325" s="3" t="s">
        <v>376</v>
      </c>
      <c r="G325" s="6">
        <v>6</v>
      </c>
    </row>
    <row r="326" spans="1:7" ht="25.5">
      <c r="A326" s="9" t="s">
        <v>627</v>
      </c>
      <c r="B326" s="2">
        <v>841</v>
      </c>
      <c r="C326" s="3" t="s">
        <v>74</v>
      </c>
      <c r="D326" s="3" t="s">
        <v>73</v>
      </c>
      <c r="E326" s="3" t="s">
        <v>511</v>
      </c>
      <c r="F326" s="3"/>
      <c r="G326" s="6">
        <f>SUM(G327)</f>
        <v>9181.1</v>
      </c>
    </row>
    <row r="327" spans="1:7" ht="38.25">
      <c r="A327" s="9" t="s">
        <v>628</v>
      </c>
      <c r="B327" s="2">
        <v>841</v>
      </c>
      <c r="C327" s="3" t="s">
        <v>74</v>
      </c>
      <c r="D327" s="3" t="s">
        <v>73</v>
      </c>
      <c r="E327" s="3" t="s">
        <v>547</v>
      </c>
      <c r="F327" s="3"/>
      <c r="G327" s="6">
        <f>SUM(G328+G331)</f>
        <v>9181.1</v>
      </c>
    </row>
    <row r="328" spans="1:7" ht="38.25">
      <c r="A328" s="14" t="s">
        <v>444</v>
      </c>
      <c r="B328" s="2">
        <v>841</v>
      </c>
      <c r="C328" s="3" t="s">
        <v>74</v>
      </c>
      <c r="D328" s="3" t="s">
        <v>73</v>
      </c>
      <c r="E328" s="3" t="s">
        <v>546</v>
      </c>
      <c r="F328" s="3"/>
      <c r="G328" s="6">
        <f>SUM(G329:G330)</f>
        <v>3938.7999999999997</v>
      </c>
    </row>
    <row r="329" spans="1:7" ht="63.75">
      <c r="A329" s="9" t="s">
        <v>378</v>
      </c>
      <c r="B329" s="2">
        <v>841</v>
      </c>
      <c r="C329" s="3" t="s">
        <v>74</v>
      </c>
      <c r="D329" s="3" t="s">
        <v>73</v>
      </c>
      <c r="E329" s="3" t="s">
        <v>557</v>
      </c>
      <c r="F329" s="3" t="s">
        <v>379</v>
      </c>
      <c r="G329" s="6">
        <v>3781.1</v>
      </c>
    </row>
    <row r="330" spans="1:7" ht="25.5">
      <c r="A330" s="9" t="s">
        <v>380</v>
      </c>
      <c r="B330" s="2">
        <v>841</v>
      </c>
      <c r="C330" s="3" t="s">
        <v>74</v>
      </c>
      <c r="D330" s="3" t="s">
        <v>73</v>
      </c>
      <c r="E330" s="3" t="s">
        <v>546</v>
      </c>
      <c r="F330" s="3" t="s">
        <v>375</v>
      </c>
      <c r="G330" s="6">
        <v>157.7</v>
      </c>
    </row>
    <row r="331" spans="1:7" ht="25.5">
      <c r="A331" s="9" t="s">
        <v>436</v>
      </c>
      <c r="B331" s="2">
        <v>841</v>
      </c>
      <c r="C331" s="3" t="s">
        <v>74</v>
      </c>
      <c r="D331" s="3" t="s">
        <v>73</v>
      </c>
      <c r="E331" s="3" t="s">
        <v>553</v>
      </c>
      <c r="F331" s="3"/>
      <c r="G331" s="6">
        <f>SUM(G332:G333)</f>
        <v>5242.3</v>
      </c>
    </row>
    <row r="332" spans="1:7" ht="63.75">
      <c r="A332" s="9" t="s">
        <v>378</v>
      </c>
      <c r="B332" s="2">
        <v>841</v>
      </c>
      <c r="C332" s="3" t="s">
        <v>74</v>
      </c>
      <c r="D332" s="3" t="s">
        <v>73</v>
      </c>
      <c r="E332" s="3" t="s">
        <v>553</v>
      </c>
      <c r="F332" s="3" t="s">
        <v>379</v>
      </c>
      <c r="G332" s="6">
        <v>846.3</v>
      </c>
    </row>
    <row r="333" spans="1:7" ht="25.5">
      <c r="A333" s="9" t="s">
        <v>385</v>
      </c>
      <c r="B333" s="2">
        <v>841</v>
      </c>
      <c r="C333" s="3" t="s">
        <v>74</v>
      </c>
      <c r="D333" s="3" t="s">
        <v>73</v>
      </c>
      <c r="E333" s="3" t="s">
        <v>553</v>
      </c>
      <c r="F333" s="3" t="s">
        <v>386</v>
      </c>
      <c r="G333" s="6">
        <v>4396</v>
      </c>
    </row>
    <row r="334" spans="1:7" ht="12.75">
      <c r="A334" s="8" t="s">
        <v>14</v>
      </c>
      <c r="B334" s="2">
        <v>841</v>
      </c>
      <c r="C334" s="3" t="s">
        <v>101</v>
      </c>
      <c r="D334" s="5"/>
      <c r="E334" s="3"/>
      <c r="F334" s="3"/>
      <c r="G334" s="6">
        <v>33.9</v>
      </c>
    </row>
    <row r="335" spans="1:7" ht="12.75">
      <c r="A335" s="9" t="s">
        <v>100</v>
      </c>
      <c r="B335" s="2">
        <v>841</v>
      </c>
      <c r="C335" s="3" t="s">
        <v>101</v>
      </c>
      <c r="D335" s="3" t="s">
        <v>52</v>
      </c>
      <c r="E335" s="3"/>
      <c r="F335" s="3"/>
      <c r="G335" s="6">
        <v>33.9</v>
      </c>
    </row>
    <row r="336" spans="1:7" ht="12.75">
      <c r="A336" s="9" t="s">
        <v>17</v>
      </c>
      <c r="B336" s="2">
        <v>841</v>
      </c>
      <c r="C336" s="3" t="s">
        <v>101</v>
      </c>
      <c r="D336" s="3" t="s">
        <v>52</v>
      </c>
      <c r="E336" s="3" t="s">
        <v>560</v>
      </c>
      <c r="F336" s="3"/>
      <c r="G336" s="6">
        <v>33.9</v>
      </c>
    </row>
    <row r="337" spans="1:7" ht="25.5">
      <c r="A337" s="9" t="s">
        <v>385</v>
      </c>
      <c r="B337" s="2">
        <v>841</v>
      </c>
      <c r="C337" s="3" t="s">
        <v>101</v>
      </c>
      <c r="D337" s="3" t="s">
        <v>52</v>
      </c>
      <c r="E337" s="3" t="s">
        <v>560</v>
      </c>
      <c r="F337" s="3" t="s">
        <v>386</v>
      </c>
      <c r="G337" s="6">
        <v>33.9</v>
      </c>
    </row>
    <row r="338" spans="1:7" ht="12.75">
      <c r="A338" s="9" t="s">
        <v>127</v>
      </c>
      <c r="B338" s="2">
        <v>841</v>
      </c>
      <c r="C338" s="3" t="s">
        <v>62</v>
      </c>
      <c r="D338" s="3"/>
      <c r="E338" s="1"/>
      <c r="F338" s="1"/>
      <c r="G338" s="6">
        <f>SUM(G339+G348)</f>
        <v>17745.1</v>
      </c>
    </row>
    <row r="339" spans="1:7" ht="12.75">
      <c r="A339" s="9" t="s">
        <v>96</v>
      </c>
      <c r="B339" s="2">
        <v>841</v>
      </c>
      <c r="C339" s="3" t="s">
        <v>62</v>
      </c>
      <c r="D339" s="3" t="s">
        <v>71</v>
      </c>
      <c r="E339" s="3"/>
      <c r="F339" s="3"/>
      <c r="G339" s="6">
        <f>SUM(G342+G345+G346)</f>
        <v>5738</v>
      </c>
    </row>
    <row r="340" spans="1:7" ht="12.75">
      <c r="A340" s="9" t="s">
        <v>97</v>
      </c>
      <c r="B340" s="2">
        <v>841</v>
      </c>
      <c r="C340" s="3" t="s">
        <v>62</v>
      </c>
      <c r="D340" s="3" t="s">
        <v>71</v>
      </c>
      <c r="E340" s="3" t="s">
        <v>98</v>
      </c>
      <c r="F340" s="3"/>
      <c r="G340" s="6">
        <f>SUM(G342)</f>
        <v>5222.4</v>
      </c>
    </row>
    <row r="341" spans="1:7" ht="12.75">
      <c r="A341" s="9" t="s">
        <v>18</v>
      </c>
      <c r="B341" s="2">
        <v>841</v>
      </c>
      <c r="C341" s="3" t="s">
        <v>62</v>
      </c>
      <c r="D341" s="3" t="s">
        <v>71</v>
      </c>
      <c r="E341" s="3" t="s">
        <v>562</v>
      </c>
      <c r="F341" s="3"/>
      <c r="G341" s="6">
        <f>SUM(G342)</f>
        <v>5222.4</v>
      </c>
    </row>
    <row r="342" spans="1:7" ht="25.5">
      <c r="A342" s="9" t="s">
        <v>385</v>
      </c>
      <c r="B342" s="2">
        <v>841</v>
      </c>
      <c r="C342" s="3" t="s">
        <v>62</v>
      </c>
      <c r="D342" s="3" t="s">
        <v>71</v>
      </c>
      <c r="E342" s="3" t="s">
        <v>562</v>
      </c>
      <c r="F342" s="3" t="s">
        <v>386</v>
      </c>
      <c r="G342" s="6">
        <v>5222.4</v>
      </c>
    </row>
    <row r="343" spans="1:7" ht="25.5">
      <c r="A343" s="9" t="s">
        <v>19</v>
      </c>
      <c r="B343" s="2">
        <v>841</v>
      </c>
      <c r="C343" s="3" t="s">
        <v>62</v>
      </c>
      <c r="D343" s="3" t="s">
        <v>71</v>
      </c>
      <c r="E343" s="3" t="s">
        <v>99</v>
      </c>
      <c r="F343" s="3"/>
      <c r="G343" s="6">
        <f>SUM(G345)</f>
        <v>52.8</v>
      </c>
    </row>
    <row r="344" spans="1:7" ht="12.75">
      <c r="A344" s="9" t="s">
        <v>20</v>
      </c>
      <c r="B344" s="2">
        <v>841</v>
      </c>
      <c r="C344" s="3" t="s">
        <v>62</v>
      </c>
      <c r="D344" s="3" t="s">
        <v>71</v>
      </c>
      <c r="E344" s="3" t="s">
        <v>563</v>
      </c>
      <c r="F344" s="3"/>
      <c r="G344" s="6">
        <v>52.8</v>
      </c>
    </row>
    <row r="345" spans="1:7" ht="12.75">
      <c r="A345" s="9" t="s">
        <v>387</v>
      </c>
      <c r="B345" s="2">
        <v>841</v>
      </c>
      <c r="C345" s="3" t="s">
        <v>62</v>
      </c>
      <c r="D345" s="3" t="s">
        <v>71</v>
      </c>
      <c r="E345" s="3" t="s">
        <v>563</v>
      </c>
      <c r="F345" s="3" t="s">
        <v>388</v>
      </c>
      <c r="G345" s="6">
        <v>52.8</v>
      </c>
    </row>
    <row r="346" spans="1:7" ht="12.75">
      <c r="A346" s="9" t="s">
        <v>445</v>
      </c>
      <c r="B346" s="2">
        <v>841</v>
      </c>
      <c r="C346" s="3" t="s">
        <v>62</v>
      </c>
      <c r="D346" s="3" t="s">
        <v>71</v>
      </c>
      <c r="E346" s="3" t="s">
        <v>561</v>
      </c>
      <c r="F346" s="3"/>
      <c r="G346" s="6">
        <v>462.8</v>
      </c>
    </row>
    <row r="347" spans="1:7" ht="25.5">
      <c r="A347" s="9" t="s">
        <v>385</v>
      </c>
      <c r="B347" s="2">
        <v>841</v>
      </c>
      <c r="C347" s="3" t="s">
        <v>62</v>
      </c>
      <c r="D347" s="3" t="s">
        <v>71</v>
      </c>
      <c r="E347" s="3" t="s">
        <v>561</v>
      </c>
      <c r="F347" s="3" t="s">
        <v>386</v>
      </c>
      <c r="G347" s="6">
        <v>462.8</v>
      </c>
    </row>
    <row r="348" spans="1:7" ht="12.75">
      <c r="A348" s="9" t="s">
        <v>446</v>
      </c>
      <c r="B348" s="2">
        <v>841</v>
      </c>
      <c r="C348" s="3" t="s">
        <v>62</v>
      </c>
      <c r="D348" s="3" t="s">
        <v>54</v>
      </c>
      <c r="E348" s="3"/>
      <c r="F348" s="3"/>
      <c r="G348" s="6">
        <f>SUM(G352)</f>
        <v>12007.1</v>
      </c>
    </row>
    <row r="349" spans="1:7" ht="12.75">
      <c r="A349" s="9" t="s">
        <v>183</v>
      </c>
      <c r="B349" s="2">
        <v>841</v>
      </c>
      <c r="C349" s="3" t="s">
        <v>62</v>
      </c>
      <c r="D349" s="3" t="s">
        <v>54</v>
      </c>
      <c r="E349" s="3" t="s">
        <v>184</v>
      </c>
      <c r="F349" s="3"/>
      <c r="G349" s="6">
        <f>SUM(G351)</f>
        <v>12007.1</v>
      </c>
    </row>
    <row r="350" spans="1:7" ht="38.25">
      <c r="A350" s="9" t="s">
        <v>447</v>
      </c>
      <c r="B350" s="2">
        <v>841</v>
      </c>
      <c r="C350" s="3" t="s">
        <v>62</v>
      </c>
      <c r="D350" s="3" t="s">
        <v>54</v>
      </c>
      <c r="E350" s="3" t="s">
        <v>448</v>
      </c>
      <c r="F350" s="3"/>
      <c r="G350" s="6">
        <f>SUM(G352)</f>
        <v>12007.1</v>
      </c>
    </row>
    <row r="351" spans="1:7" ht="51">
      <c r="A351" s="9" t="s">
        <v>449</v>
      </c>
      <c r="B351" s="2">
        <v>841</v>
      </c>
      <c r="C351" s="3" t="s">
        <v>62</v>
      </c>
      <c r="D351" s="3" t="s">
        <v>54</v>
      </c>
      <c r="E351" s="3" t="s">
        <v>450</v>
      </c>
      <c r="F351" s="3"/>
      <c r="G351" s="6">
        <f>SUM(G352)</f>
        <v>12007.1</v>
      </c>
    </row>
    <row r="352" spans="1:7" ht="12.75">
      <c r="A352" s="9" t="s">
        <v>387</v>
      </c>
      <c r="B352" s="2">
        <v>841</v>
      </c>
      <c r="C352" s="3" t="s">
        <v>62</v>
      </c>
      <c r="D352" s="3" t="s">
        <v>54</v>
      </c>
      <c r="E352" s="3" t="s">
        <v>450</v>
      </c>
      <c r="F352" s="3" t="s">
        <v>388</v>
      </c>
      <c r="G352" s="6">
        <v>12007.1</v>
      </c>
    </row>
    <row r="353" spans="1:7" ht="38.25">
      <c r="A353" s="18" t="s">
        <v>178</v>
      </c>
      <c r="B353" s="76">
        <v>842</v>
      </c>
      <c r="C353" s="1"/>
      <c r="D353" s="1"/>
      <c r="E353" s="1"/>
      <c r="F353" s="1"/>
      <c r="G353" s="77">
        <f>SUM(G363+G368+G354)</f>
        <v>114657.59999999999</v>
      </c>
    </row>
    <row r="354" spans="1:7" ht="12.75">
      <c r="A354" s="1" t="s">
        <v>51</v>
      </c>
      <c r="B354" s="2">
        <v>842</v>
      </c>
      <c r="C354" s="3" t="s">
        <v>52</v>
      </c>
      <c r="D354" s="1"/>
      <c r="E354" s="1"/>
      <c r="F354" s="1"/>
      <c r="G354" s="6">
        <f>SUM(G357+G360)</f>
        <v>591.2</v>
      </c>
    </row>
    <row r="355" spans="1:7" ht="51">
      <c r="A355" s="9" t="s">
        <v>30</v>
      </c>
      <c r="B355" s="2">
        <v>842</v>
      </c>
      <c r="C355" s="3" t="s">
        <v>52</v>
      </c>
      <c r="D355" s="3" t="s">
        <v>54</v>
      </c>
      <c r="E355" s="1"/>
      <c r="F355" s="1"/>
      <c r="G355" s="6">
        <f>SUM(G357)</f>
        <v>589</v>
      </c>
    </row>
    <row r="356" spans="1:7" ht="25.5">
      <c r="A356" s="9" t="s">
        <v>28</v>
      </c>
      <c r="B356" s="2">
        <v>842</v>
      </c>
      <c r="C356" s="3" t="s">
        <v>52</v>
      </c>
      <c r="D356" s="3" t="s">
        <v>54</v>
      </c>
      <c r="E356" s="3" t="s">
        <v>67</v>
      </c>
      <c r="F356" s="1"/>
      <c r="G356" s="6">
        <f>SUM(G358+G359)</f>
        <v>589</v>
      </c>
    </row>
    <row r="357" spans="1:7" ht="12.75">
      <c r="A357" s="9" t="s">
        <v>55</v>
      </c>
      <c r="B357" s="2">
        <v>842</v>
      </c>
      <c r="C357" s="3" t="s">
        <v>52</v>
      </c>
      <c r="D357" s="3" t="s">
        <v>54</v>
      </c>
      <c r="E357" s="3" t="s">
        <v>60</v>
      </c>
      <c r="F357" s="4"/>
      <c r="G357" s="6">
        <f>SUM(G358+G359)</f>
        <v>589</v>
      </c>
    </row>
    <row r="358" spans="1:7" ht="63.75">
      <c r="A358" s="9" t="s">
        <v>378</v>
      </c>
      <c r="B358" s="2">
        <v>842</v>
      </c>
      <c r="C358" s="3" t="s">
        <v>52</v>
      </c>
      <c r="D358" s="3" t="s">
        <v>54</v>
      </c>
      <c r="E358" s="3" t="s">
        <v>60</v>
      </c>
      <c r="F358" s="2">
        <v>100</v>
      </c>
      <c r="G358" s="6">
        <v>583</v>
      </c>
    </row>
    <row r="359" spans="1:7" ht="25.5">
      <c r="A359" s="9" t="s">
        <v>380</v>
      </c>
      <c r="B359" s="2">
        <v>842</v>
      </c>
      <c r="C359" s="3" t="s">
        <v>52</v>
      </c>
      <c r="D359" s="3" t="s">
        <v>54</v>
      </c>
      <c r="E359" s="3" t="s">
        <v>60</v>
      </c>
      <c r="F359" s="2">
        <v>200</v>
      </c>
      <c r="G359" s="6">
        <v>6</v>
      </c>
    </row>
    <row r="360" spans="1:7" ht="12.75">
      <c r="A360" s="9" t="s">
        <v>7</v>
      </c>
      <c r="B360" s="2">
        <v>842</v>
      </c>
      <c r="C360" s="3" t="s">
        <v>52</v>
      </c>
      <c r="D360" s="3" t="s">
        <v>34</v>
      </c>
      <c r="E360" s="3"/>
      <c r="F360" s="3"/>
      <c r="G360" s="6">
        <v>2.2</v>
      </c>
    </row>
    <row r="361" spans="1:7" ht="12.75">
      <c r="A361" s="9" t="s">
        <v>138</v>
      </c>
      <c r="B361" s="2">
        <v>842</v>
      </c>
      <c r="C361" s="3" t="s">
        <v>52</v>
      </c>
      <c r="D361" s="3" t="s">
        <v>34</v>
      </c>
      <c r="E361" s="3" t="s">
        <v>140</v>
      </c>
      <c r="F361" s="3"/>
      <c r="G361" s="6">
        <v>2.2</v>
      </c>
    </row>
    <row r="362" spans="1:7" ht="25.5">
      <c r="A362" s="9" t="s">
        <v>380</v>
      </c>
      <c r="B362" s="2">
        <v>842</v>
      </c>
      <c r="C362" s="3" t="s">
        <v>52</v>
      </c>
      <c r="D362" s="3" t="s">
        <v>34</v>
      </c>
      <c r="E362" s="3" t="s">
        <v>140</v>
      </c>
      <c r="F362" s="3" t="s">
        <v>375</v>
      </c>
      <c r="G362" s="6">
        <v>2.2</v>
      </c>
    </row>
    <row r="363" spans="1:7" ht="12.75">
      <c r="A363" s="9" t="s">
        <v>119</v>
      </c>
      <c r="B363" s="2">
        <v>842</v>
      </c>
      <c r="C363" s="3" t="s">
        <v>74</v>
      </c>
      <c r="D363" s="1"/>
      <c r="E363" s="1"/>
      <c r="F363" s="1"/>
      <c r="G363" s="6">
        <f>SUM(G367)</f>
        <v>12403.4</v>
      </c>
    </row>
    <row r="364" spans="1:7" ht="12.75">
      <c r="A364" s="9" t="s">
        <v>80</v>
      </c>
      <c r="B364" s="2">
        <v>842</v>
      </c>
      <c r="C364" s="3" t="s">
        <v>74</v>
      </c>
      <c r="D364" s="3" t="s">
        <v>68</v>
      </c>
      <c r="E364" s="1"/>
      <c r="F364" s="1"/>
      <c r="G364" s="6">
        <f>SUM(G367)</f>
        <v>12403.4</v>
      </c>
    </row>
    <row r="365" spans="1:7" ht="12.75">
      <c r="A365" s="9" t="s">
        <v>12</v>
      </c>
      <c r="B365" s="2">
        <v>842</v>
      </c>
      <c r="C365" s="3" t="s">
        <v>74</v>
      </c>
      <c r="D365" s="3" t="s">
        <v>68</v>
      </c>
      <c r="E365" s="3" t="s">
        <v>83</v>
      </c>
      <c r="F365" s="3"/>
      <c r="G365" s="6">
        <f>SUM(G367)</f>
        <v>12403.4</v>
      </c>
    </row>
    <row r="366" spans="1:7" ht="38.25">
      <c r="A366" s="9" t="s">
        <v>441</v>
      </c>
      <c r="B366" s="2">
        <v>842</v>
      </c>
      <c r="C366" s="3" t="s">
        <v>74</v>
      </c>
      <c r="D366" s="3" t="s">
        <v>68</v>
      </c>
      <c r="E366" s="3" t="s">
        <v>174</v>
      </c>
      <c r="F366" s="3"/>
      <c r="G366" s="6">
        <f>SUM(G367)</f>
        <v>12403.4</v>
      </c>
    </row>
    <row r="367" spans="1:7" ht="25.5">
      <c r="A367" s="9" t="s">
        <v>385</v>
      </c>
      <c r="B367" s="2">
        <v>842</v>
      </c>
      <c r="C367" s="3" t="s">
        <v>74</v>
      </c>
      <c r="D367" s="3" t="s">
        <v>68</v>
      </c>
      <c r="E367" s="3" t="s">
        <v>174</v>
      </c>
      <c r="F367" s="3" t="s">
        <v>386</v>
      </c>
      <c r="G367" s="6">
        <v>12403.4</v>
      </c>
    </row>
    <row r="368" spans="1:7" ht="12.75">
      <c r="A368" s="8" t="s">
        <v>14</v>
      </c>
      <c r="B368" s="2">
        <v>842</v>
      </c>
      <c r="C368" s="3" t="s">
        <v>101</v>
      </c>
      <c r="D368" s="5"/>
      <c r="E368" s="5"/>
      <c r="F368" s="5"/>
      <c r="G368" s="6">
        <f>SUM(G369+G398+G399)</f>
        <v>101663</v>
      </c>
    </row>
    <row r="369" spans="1:7" ht="12.75">
      <c r="A369" s="9" t="s">
        <v>100</v>
      </c>
      <c r="B369" s="2">
        <v>842</v>
      </c>
      <c r="C369" s="3" t="s">
        <v>101</v>
      </c>
      <c r="D369" s="3" t="s">
        <v>52</v>
      </c>
      <c r="E369" s="3"/>
      <c r="F369" s="3"/>
      <c r="G369" s="6">
        <f>SUM(G391+G394+G384+G370+G374+G378+G380+G382)</f>
        <v>91267.2</v>
      </c>
    </row>
    <row r="370" spans="1:7" ht="25.5">
      <c r="A370" s="9" t="s">
        <v>564</v>
      </c>
      <c r="B370" s="2">
        <v>842</v>
      </c>
      <c r="C370" s="3" t="s">
        <v>101</v>
      </c>
      <c r="D370" s="3" t="s">
        <v>52</v>
      </c>
      <c r="E370" s="3" t="s">
        <v>570</v>
      </c>
      <c r="F370" s="3"/>
      <c r="G370" s="6">
        <f>SUM(G371)</f>
        <v>7360.4</v>
      </c>
    </row>
    <row r="371" spans="1:7" ht="12.75">
      <c r="A371" s="9" t="s">
        <v>17</v>
      </c>
      <c r="B371" s="2">
        <v>842</v>
      </c>
      <c r="C371" s="3" t="s">
        <v>101</v>
      </c>
      <c r="D371" s="3" t="s">
        <v>52</v>
      </c>
      <c r="E371" s="3" t="s">
        <v>560</v>
      </c>
      <c r="F371" s="3"/>
      <c r="G371" s="6">
        <f>SUM(G372:G373)</f>
        <v>7360.4</v>
      </c>
    </row>
    <row r="372" spans="1:7" ht="25.5">
      <c r="A372" s="9" t="s">
        <v>380</v>
      </c>
      <c r="B372" s="2">
        <v>842</v>
      </c>
      <c r="C372" s="3" t="s">
        <v>101</v>
      </c>
      <c r="D372" s="3" t="s">
        <v>52</v>
      </c>
      <c r="E372" s="3" t="s">
        <v>560</v>
      </c>
      <c r="F372" s="3" t="s">
        <v>375</v>
      </c>
      <c r="G372" s="6">
        <v>2645.6</v>
      </c>
    </row>
    <row r="373" spans="1:7" ht="25.5">
      <c r="A373" s="9" t="s">
        <v>385</v>
      </c>
      <c r="B373" s="2">
        <v>842</v>
      </c>
      <c r="C373" s="3" t="s">
        <v>101</v>
      </c>
      <c r="D373" s="3" t="s">
        <v>52</v>
      </c>
      <c r="E373" s="3" t="s">
        <v>560</v>
      </c>
      <c r="F373" s="3" t="s">
        <v>386</v>
      </c>
      <c r="G373" s="6">
        <v>4714.8</v>
      </c>
    </row>
    <row r="374" spans="1:7" ht="25.5">
      <c r="A374" s="9" t="s">
        <v>565</v>
      </c>
      <c r="B374" s="2">
        <v>842</v>
      </c>
      <c r="C374" s="3" t="s">
        <v>101</v>
      </c>
      <c r="D374" s="3" t="s">
        <v>52</v>
      </c>
      <c r="E374" s="3" t="s">
        <v>571</v>
      </c>
      <c r="F374" s="3"/>
      <c r="G374" s="6">
        <v>17</v>
      </c>
    </row>
    <row r="375" spans="1:7" ht="25.5">
      <c r="A375" s="9" t="s">
        <v>566</v>
      </c>
      <c r="B375" s="2">
        <v>842</v>
      </c>
      <c r="C375" s="3" t="s">
        <v>101</v>
      </c>
      <c r="D375" s="3" t="s">
        <v>52</v>
      </c>
      <c r="E375" s="3" t="s">
        <v>572</v>
      </c>
      <c r="F375" s="3"/>
      <c r="G375" s="6">
        <v>17</v>
      </c>
    </row>
    <row r="376" spans="1:7" ht="25.5">
      <c r="A376" s="9" t="s">
        <v>385</v>
      </c>
      <c r="B376" s="2">
        <v>842</v>
      </c>
      <c r="C376" s="3" t="s">
        <v>101</v>
      </c>
      <c r="D376" s="3" t="s">
        <v>52</v>
      </c>
      <c r="E376" s="3" t="s">
        <v>572</v>
      </c>
      <c r="F376" s="3" t="s">
        <v>386</v>
      </c>
      <c r="G376" s="6">
        <v>17</v>
      </c>
    </row>
    <row r="377" spans="1:7" ht="12.75">
      <c r="A377" s="9" t="s">
        <v>567</v>
      </c>
      <c r="B377" s="2">
        <v>842</v>
      </c>
      <c r="C377" s="3" t="s">
        <v>101</v>
      </c>
      <c r="D377" s="3" t="s">
        <v>52</v>
      </c>
      <c r="E377" s="3" t="s">
        <v>573</v>
      </c>
      <c r="F377" s="3"/>
      <c r="G377" s="6">
        <v>130</v>
      </c>
    </row>
    <row r="378" spans="1:7" ht="25.5">
      <c r="A378" s="9" t="s">
        <v>385</v>
      </c>
      <c r="B378" s="2">
        <v>842</v>
      </c>
      <c r="C378" s="3" t="s">
        <v>101</v>
      </c>
      <c r="D378" s="3" t="s">
        <v>52</v>
      </c>
      <c r="E378" s="3" t="s">
        <v>573</v>
      </c>
      <c r="F378" s="3" t="s">
        <v>386</v>
      </c>
      <c r="G378" s="6">
        <v>130</v>
      </c>
    </row>
    <row r="379" spans="1:7" ht="25.5">
      <c r="A379" s="9" t="s">
        <v>568</v>
      </c>
      <c r="B379" s="2">
        <v>842</v>
      </c>
      <c r="C379" s="3" t="s">
        <v>101</v>
      </c>
      <c r="D379" s="3" t="s">
        <v>52</v>
      </c>
      <c r="E379" s="3" t="s">
        <v>574</v>
      </c>
      <c r="F379" s="3"/>
      <c r="G379" s="6">
        <v>100</v>
      </c>
    </row>
    <row r="380" spans="1:7" ht="25.5">
      <c r="A380" s="9" t="s">
        <v>385</v>
      </c>
      <c r="B380" s="2">
        <v>842</v>
      </c>
      <c r="C380" s="3" t="s">
        <v>101</v>
      </c>
      <c r="D380" s="3" t="s">
        <v>52</v>
      </c>
      <c r="E380" s="3" t="s">
        <v>574</v>
      </c>
      <c r="F380" s="3" t="s">
        <v>386</v>
      </c>
      <c r="G380" s="6">
        <v>100</v>
      </c>
    </row>
    <row r="381" spans="1:7" ht="38.25">
      <c r="A381" s="9" t="s">
        <v>569</v>
      </c>
      <c r="B381" s="2">
        <v>842</v>
      </c>
      <c r="C381" s="3" t="s">
        <v>101</v>
      </c>
      <c r="D381" s="3" t="s">
        <v>52</v>
      </c>
      <c r="E381" s="3" t="s">
        <v>575</v>
      </c>
      <c r="F381" s="3"/>
      <c r="G381" s="6">
        <v>50</v>
      </c>
    </row>
    <row r="382" spans="1:7" ht="25.5">
      <c r="A382" s="9" t="s">
        <v>385</v>
      </c>
      <c r="B382" s="2">
        <v>842</v>
      </c>
      <c r="C382" s="3" t="s">
        <v>101</v>
      </c>
      <c r="D382" s="3" t="s">
        <v>52</v>
      </c>
      <c r="E382" s="3" t="s">
        <v>575</v>
      </c>
      <c r="F382" s="3" t="s">
        <v>386</v>
      </c>
      <c r="G382" s="6">
        <v>50</v>
      </c>
    </row>
    <row r="383" spans="1:7" ht="25.5">
      <c r="A383" s="9" t="s">
        <v>33</v>
      </c>
      <c r="B383" s="2">
        <v>842</v>
      </c>
      <c r="C383" s="3" t="s">
        <v>101</v>
      </c>
      <c r="D383" s="3" t="s">
        <v>52</v>
      </c>
      <c r="E383" s="3" t="s">
        <v>61</v>
      </c>
      <c r="F383" s="3"/>
      <c r="G383" s="6">
        <f>SUM(G384)</f>
        <v>60846.3</v>
      </c>
    </row>
    <row r="384" spans="1:7" ht="12.75">
      <c r="A384" s="9" t="s">
        <v>17</v>
      </c>
      <c r="B384" s="2">
        <v>842</v>
      </c>
      <c r="C384" s="3" t="s">
        <v>101</v>
      </c>
      <c r="D384" s="3" t="s">
        <v>52</v>
      </c>
      <c r="E384" s="3" t="s">
        <v>451</v>
      </c>
      <c r="F384" s="3"/>
      <c r="G384" s="6">
        <f>SUM(G386+G388)</f>
        <v>60846.3</v>
      </c>
    </row>
    <row r="385" spans="1:7" ht="25.5">
      <c r="A385" s="9" t="s">
        <v>452</v>
      </c>
      <c r="B385" s="2">
        <v>842</v>
      </c>
      <c r="C385" s="3" t="s">
        <v>101</v>
      </c>
      <c r="D385" s="3" t="s">
        <v>52</v>
      </c>
      <c r="E385" s="3" t="s">
        <v>576</v>
      </c>
      <c r="F385" s="3"/>
      <c r="G385" s="6">
        <f>SUM(G386)</f>
        <v>1287.4</v>
      </c>
    </row>
    <row r="386" spans="1:7" ht="25.5">
      <c r="A386" s="9" t="s">
        <v>380</v>
      </c>
      <c r="B386" s="2">
        <v>842</v>
      </c>
      <c r="C386" s="3" t="s">
        <v>101</v>
      </c>
      <c r="D386" s="3" t="s">
        <v>52</v>
      </c>
      <c r="E386" s="3" t="s">
        <v>576</v>
      </c>
      <c r="F386" s="3" t="s">
        <v>375</v>
      </c>
      <c r="G386" s="6">
        <v>1287.4</v>
      </c>
    </row>
    <row r="387" spans="1:7" ht="12.75">
      <c r="A387" s="9" t="s">
        <v>577</v>
      </c>
      <c r="B387" s="2">
        <v>842</v>
      </c>
      <c r="C387" s="3" t="s">
        <v>101</v>
      </c>
      <c r="D387" s="3" t="s">
        <v>52</v>
      </c>
      <c r="E387" s="3" t="s">
        <v>103</v>
      </c>
      <c r="F387" s="3"/>
      <c r="G387" s="6">
        <f>SUM(G388)</f>
        <v>59558.9</v>
      </c>
    </row>
    <row r="388" spans="1:7" ht="25.5">
      <c r="A388" s="9" t="s">
        <v>380</v>
      </c>
      <c r="B388" s="2">
        <v>842</v>
      </c>
      <c r="C388" s="3" t="s">
        <v>101</v>
      </c>
      <c r="D388" s="3" t="s">
        <v>52</v>
      </c>
      <c r="E388" s="3" t="s">
        <v>103</v>
      </c>
      <c r="F388" s="3" t="s">
        <v>375</v>
      </c>
      <c r="G388" s="6">
        <v>59558.9</v>
      </c>
    </row>
    <row r="389" spans="1:7" ht="12.75">
      <c r="A389" s="9" t="s">
        <v>104</v>
      </c>
      <c r="B389" s="2">
        <v>842</v>
      </c>
      <c r="C389" s="3" t="s">
        <v>101</v>
      </c>
      <c r="D389" s="3" t="s">
        <v>52</v>
      </c>
      <c r="E389" s="3" t="s">
        <v>105</v>
      </c>
      <c r="F389" s="3"/>
      <c r="G389" s="6">
        <f>SUM(G391)</f>
        <v>3597.6</v>
      </c>
    </row>
    <row r="390" spans="1:7" ht="12.75">
      <c r="A390" s="9" t="s">
        <v>158</v>
      </c>
      <c r="B390" s="2">
        <v>842</v>
      </c>
      <c r="C390" s="3" t="s">
        <v>101</v>
      </c>
      <c r="D390" s="3" t="s">
        <v>52</v>
      </c>
      <c r="E390" s="3" t="s">
        <v>106</v>
      </c>
      <c r="F390" s="3"/>
      <c r="G390" s="6">
        <f>SUM(G391)</f>
        <v>3597.6</v>
      </c>
    </row>
    <row r="391" spans="1:7" ht="25.5">
      <c r="A391" s="9" t="s">
        <v>385</v>
      </c>
      <c r="B391" s="2">
        <v>842</v>
      </c>
      <c r="C391" s="3" t="s">
        <v>101</v>
      </c>
      <c r="D391" s="3" t="s">
        <v>52</v>
      </c>
      <c r="E391" s="3" t="s">
        <v>106</v>
      </c>
      <c r="F391" s="3" t="s">
        <v>386</v>
      </c>
      <c r="G391" s="6">
        <v>3597.6</v>
      </c>
    </row>
    <row r="392" spans="1:7" ht="12.75">
      <c r="A392" s="9" t="s">
        <v>107</v>
      </c>
      <c r="B392" s="2">
        <v>842</v>
      </c>
      <c r="C392" s="3" t="s">
        <v>101</v>
      </c>
      <c r="D392" s="3" t="s">
        <v>52</v>
      </c>
      <c r="E392" s="3" t="s">
        <v>108</v>
      </c>
      <c r="F392" s="3"/>
      <c r="G392" s="6">
        <f>SUM(G394)</f>
        <v>19165.9</v>
      </c>
    </row>
    <row r="393" spans="1:7" ht="12.75">
      <c r="A393" s="9" t="s">
        <v>158</v>
      </c>
      <c r="B393" s="2">
        <v>842</v>
      </c>
      <c r="C393" s="3" t="s">
        <v>101</v>
      </c>
      <c r="D393" s="3" t="s">
        <v>52</v>
      </c>
      <c r="E393" s="3" t="s">
        <v>109</v>
      </c>
      <c r="F393" s="3"/>
      <c r="G393" s="6">
        <v>19165.9</v>
      </c>
    </row>
    <row r="394" spans="1:7" ht="25.5">
      <c r="A394" s="9" t="s">
        <v>385</v>
      </c>
      <c r="B394" s="2">
        <v>842</v>
      </c>
      <c r="C394" s="3" t="s">
        <v>101</v>
      </c>
      <c r="D394" s="3" t="s">
        <v>52</v>
      </c>
      <c r="E394" s="3" t="s">
        <v>110</v>
      </c>
      <c r="F394" s="3" t="s">
        <v>386</v>
      </c>
      <c r="G394" s="6">
        <v>19165.9</v>
      </c>
    </row>
    <row r="395" spans="1:7" ht="12.75">
      <c r="A395" s="9" t="s">
        <v>15</v>
      </c>
      <c r="B395" s="2">
        <v>842</v>
      </c>
      <c r="C395" s="3" t="s">
        <v>101</v>
      </c>
      <c r="D395" s="3" t="s">
        <v>68</v>
      </c>
      <c r="E395" s="3"/>
      <c r="F395" s="3"/>
      <c r="G395" s="6">
        <f>SUM(G398)</f>
        <v>6887.8</v>
      </c>
    </row>
    <row r="396" spans="1:7" ht="25.5">
      <c r="A396" s="9" t="s">
        <v>33</v>
      </c>
      <c r="B396" s="2">
        <v>842</v>
      </c>
      <c r="C396" s="3" t="s">
        <v>101</v>
      </c>
      <c r="D396" s="3" t="s">
        <v>68</v>
      </c>
      <c r="E396" s="3" t="s">
        <v>61</v>
      </c>
      <c r="F396" s="3"/>
      <c r="G396" s="6">
        <f>SUM(G398)</f>
        <v>6887.8</v>
      </c>
    </row>
    <row r="397" spans="1:7" ht="12.75">
      <c r="A397" s="9" t="s">
        <v>158</v>
      </c>
      <c r="B397" s="2">
        <v>842</v>
      </c>
      <c r="C397" s="3" t="s">
        <v>101</v>
      </c>
      <c r="D397" s="3" t="s">
        <v>68</v>
      </c>
      <c r="E397" s="3" t="s">
        <v>103</v>
      </c>
      <c r="F397" s="3"/>
      <c r="G397" s="6">
        <f>SUM(G398)</f>
        <v>6887.8</v>
      </c>
    </row>
    <row r="398" spans="1:7" ht="25.5">
      <c r="A398" s="9" t="s">
        <v>385</v>
      </c>
      <c r="B398" s="2">
        <v>842</v>
      </c>
      <c r="C398" s="3" t="s">
        <v>101</v>
      </c>
      <c r="D398" s="3" t="s">
        <v>68</v>
      </c>
      <c r="E398" s="3" t="s">
        <v>103</v>
      </c>
      <c r="F398" s="3" t="s">
        <v>386</v>
      </c>
      <c r="G398" s="6">
        <v>6887.8</v>
      </c>
    </row>
    <row r="399" spans="1:7" ht="12.75">
      <c r="A399" s="21" t="s">
        <v>16</v>
      </c>
      <c r="B399" s="2">
        <v>842</v>
      </c>
      <c r="C399" s="3" t="s">
        <v>101</v>
      </c>
      <c r="D399" s="3" t="s">
        <v>54</v>
      </c>
      <c r="E399" s="3"/>
      <c r="F399" s="3"/>
      <c r="G399" s="6">
        <f>SUM(G401)</f>
        <v>3508</v>
      </c>
    </row>
    <row r="400" spans="1:7" ht="51">
      <c r="A400" s="9" t="s">
        <v>13</v>
      </c>
      <c r="B400" s="2">
        <v>842</v>
      </c>
      <c r="C400" s="3" t="s">
        <v>101</v>
      </c>
      <c r="D400" s="3" t="s">
        <v>54</v>
      </c>
      <c r="E400" s="3" t="s">
        <v>92</v>
      </c>
      <c r="F400" s="3"/>
      <c r="G400" s="6">
        <f>SUM(G401)</f>
        <v>3508</v>
      </c>
    </row>
    <row r="401" spans="1:7" ht="12.75">
      <c r="A401" s="9" t="s">
        <v>158</v>
      </c>
      <c r="B401" s="2">
        <v>842</v>
      </c>
      <c r="C401" s="3" t="s">
        <v>101</v>
      </c>
      <c r="D401" s="3" t="s">
        <v>54</v>
      </c>
      <c r="E401" s="3" t="s">
        <v>93</v>
      </c>
      <c r="F401" s="3"/>
      <c r="G401" s="6">
        <f>SUM(G402:G404)</f>
        <v>3508</v>
      </c>
    </row>
    <row r="402" spans="1:7" ht="63.75">
      <c r="A402" s="9" t="s">
        <v>378</v>
      </c>
      <c r="B402" s="2">
        <v>842</v>
      </c>
      <c r="C402" s="3" t="s">
        <v>101</v>
      </c>
      <c r="D402" s="3" t="s">
        <v>54</v>
      </c>
      <c r="E402" s="3" t="s">
        <v>93</v>
      </c>
      <c r="F402" s="3" t="s">
        <v>379</v>
      </c>
      <c r="G402" s="6">
        <v>2947.6</v>
      </c>
    </row>
    <row r="403" spans="1:7" ht="25.5">
      <c r="A403" s="9" t="s">
        <v>380</v>
      </c>
      <c r="B403" s="2">
        <v>842</v>
      </c>
      <c r="C403" s="3" t="s">
        <v>101</v>
      </c>
      <c r="D403" s="3" t="s">
        <v>54</v>
      </c>
      <c r="E403" s="3" t="s">
        <v>93</v>
      </c>
      <c r="F403" s="3" t="s">
        <v>375</v>
      </c>
      <c r="G403" s="6">
        <v>548.5</v>
      </c>
    </row>
    <row r="404" spans="1:7" ht="12.75">
      <c r="A404" s="9" t="s">
        <v>381</v>
      </c>
      <c r="B404" s="2">
        <v>842</v>
      </c>
      <c r="C404" s="3" t="s">
        <v>101</v>
      </c>
      <c r="D404" s="3" t="s">
        <v>54</v>
      </c>
      <c r="E404" s="3" t="s">
        <v>93</v>
      </c>
      <c r="F404" s="3" t="s">
        <v>376</v>
      </c>
      <c r="G404" s="6">
        <v>11.9</v>
      </c>
    </row>
    <row r="405" spans="1:7" ht="38.25">
      <c r="A405" s="18" t="s">
        <v>179</v>
      </c>
      <c r="B405" s="76">
        <v>843</v>
      </c>
      <c r="C405" s="1"/>
      <c r="D405" s="1"/>
      <c r="E405" s="1"/>
      <c r="F405" s="1"/>
      <c r="G405" s="77">
        <f>SUM(G412+G433+G406+G430)</f>
        <v>81395.6</v>
      </c>
    </row>
    <row r="406" spans="1:7" ht="12.75">
      <c r="A406" s="1" t="s">
        <v>51</v>
      </c>
      <c r="B406" s="2">
        <v>843</v>
      </c>
      <c r="C406" s="3" t="s">
        <v>52</v>
      </c>
      <c r="D406" s="1"/>
      <c r="E406" s="1"/>
      <c r="F406" s="1"/>
      <c r="G406" s="6">
        <f>SUM(G409)</f>
        <v>502.2</v>
      </c>
    </row>
    <row r="407" spans="1:7" ht="51">
      <c r="A407" s="9" t="s">
        <v>30</v>
      </c>
      <c r="B407" s="2">
        <v>843</v>
      </c>
      <c r="C407" s="3" t="s">
        <v>52</v>
      </c>
      <c r="D407" s="3" t="s">
        <v>54</v>
      </c>
      <c r="E407" s="1"/>
      <c r="F407" s="1"/>
      <c r="G407" s="6">
        <f>SUM(G409)</f>
        <v>502.2</v>
      </c>
    </row>
    <row r="408" spans="1:7" ht="25.5">
      <c r="A408" s="9" t="s">
        <v>28</v>
      </c>
      <c r="B408" s="2">
        <v>843</v>
      </c>
      <c r="C408" s="3" t="s">
        <v>52</v>
      </c>
      <c r="D408" s="3" t="s">
        <v>54</v>
      </c>
      <c r="E408" s="3" t="s">
        <v>67</v>
      </c>
      <c r="F408" s="1"/>
      <c r="G408" s="6">
        <f>SUM(G409)</f>
        <v>502.2</v>
      </c>
    </row>
    <row r="409" spans="1:7" ht="12.75">
      <c r="A409" s="9" t="s">
        <v>55</v>
      </c>
      <c r="B409" s="2">
        <v>843</v>
      </c>
      <c r="C409" s="3" t="s">
        <v>52</v>
      </c>
      <c r="D409" s="3" t="s">
        <v>54</v>
      </c>
      <c r="E409" s="3" t="s">
        <v>60</v>
      </c>
      <c r="F409" s="4"/>
      <c r="G409" s="6">
        <f>SUM(G410:G411)</f>
        <v>502.2</v>
      </c>
    </row>
    <row r="410" spans="1:7" ht="63.75">
      <c r="A410" s="9" t="s">
        <v>378</v>
      </c>
      <c r="B410" s="2">
        <v>843</v>
      </c>
      <c r="C410" s="3" t="s">
        <v>52</v>
      </c>
      <c r="D410" s="3" t="s">
        <v>54</v>
      </c>
      <c r="E410" s="3" t="s">
        <v>60</v>
      </c>
      <c r="F410" s="2">
        <v>100</v>
      </c>
      <c r="G410" s="6">
        <v>496.2</v>
      </c>
    </row>
    <row r="411" spans="1:7" ht="25.5">
      <c r="A411" s="9" t="s">
        <v>380</v>
      </c>
      <c r="B411" s="2">
        <v>843</v>
      </c>
      <c r="C411" s="3" t="s">
        <v>52</v>
      </c>
      <c r="D411" s="3" t="s">
        <v>54</v>
      </c>
      <c r="E411" s="3" t="s">
        <v>60</v>
      </c>
      <c r="F411" s="2">
        <v>200</v>
      </c>
      <c r="G411" s="6">
        <v>6</v>
      </c>
    </row>
    <row r="412" spans="1:7" ht="12.75">
      <c r="A412" s="9" t="s">
        <v>119</v>
      </c>
      <c r="B412" s="2">
        <v>843</v>
      </c>
      <c r="C412" s="3" t="s">
        <v>74</v>
      </c>
      <c r="D412" s="1"/>
      <c r="E412" s="1"/>
      <c r="F412" s="1"/>
      <c r="G412" s="6">
        <f>SUM(G413+G424)</f>
        <v>75017.20000000001</v>
      </c>
    </row>
    <row r="413" spans="1:7" ht="12.75">
      <c r="A413" s="9" t="s">
        <v>80</v>
      </c>
      <c r="B413" s="2">
        <v>843</v>
      </c>
      <c r="C413" s="3" t="s">
        <v>74</v>
      </c>
      <c r="D413" s="3" t="s">
        <v>68</v>
      </c>
      <c r="E413" s="1"/>
      <c r="F413" s="1"/>
      <c r="G413" s="6">
        <f>SUM(G421+G423+G417+G415)</f>
        <v>71652.6</v>
      </c>
    </row>
    <row r="414" spans="1:7" ht="51">
      <c r="A414" s="9" t="s">
        <v>578</v>
      </c>
      <c r="B414" s="2">
        <v>843</v>
      </c>
      <c r="C414" s="3" t="s">
        <v>74</v>
      </c>
      <c r="D414" s="3" t="s">
        <v>68</v>
      </c>
      <c r="E414" s="3" t="s">
        <v>579</v>
      </c>
      <c r="F414" s="3"/>
      <c r="G414" s="6">
        <f>SUM(G415)</f>
        <v>597.3</v>
      </c>
    </row>
    <row r="415" spans="1:7" ht="25.5">
      <c r="A415" s="9" t="s">
        <v>385</v>
      </c>
      <c r="B415" s="2">
        <v>843</v>
      </c>
      <c r="C415" s="3" t="s">
        <v>74</v>
      </c>
      <c r="D415" s="3" t="s">
        <v>68</v>
      </c>
      <c r="E415" s="3" t="s">
        <v>579</v>
      </c>
      <c r="F415" s="3" t="s">
        <v>386</v>
      </c>
      <c r="G415" s="6">
        <v>597.3</v>
      </c>
    </row>
    <row r="416" spans="1:7" ht="12.75">
      <c r="A416" s="9" t="s">
        <v>580</v>
      </c>
      <c r="B416" s="2">
        <v>843</v>
      </c>
      <c r="C416" s="3" t="s">
        <v>74</v>
      </c>
      <c r="D416" s="3" t="s">
        <v>68</v>
      </c>
      <c r="E416" s="3" t="s">
        <v>581</v>
      </c>
      <c r="F416" s="3"/>
      <c r="G416" s="6">
        <v>1000.8</v>
      </c>
    </row>
    <row r="417" spans="1:7" ht="25.5">
      <c r="A417" s="9" t="s">
        <v>385</v>
      </c>
      <c r="B417" s="2">
        <v>843</v>
      </c>
      <c r="C417" s="3" t="s">
        <v>74</v>
      </c>
      <c r="D417" s="3" t="s">
        <v>68</v>
      </c>
      <c r="E417" s="3" t="s">
        <v>581</v>
      </c>
      <c r="F417" s="3" t="s">
        <v>386</v>
      </c>
      <c r="G417" s="6">
        <v>1000.8</v>
      </c>
    </row>
    <row r="418" spans="1:7" ht="12.75">
      <c r="A418" s="9" t="s">
        <v>12</v>
      </c>
      <c r="B418" s="2">
        <v>843</v>
      </c>
      <c r="C418" s="3" t="s">
        <v>74</v>
      </c>
      <c r="D418" s="3" t="s">
        <v>68</v>
      </c>
      <c r="E418" s="3" t="s">
        <v>83</v>
      </c>
      <c r="F418" s="3"/>
      <c r="G418" s="6">
        <f>SUM(G420)</f>
        <v>69986.5</v>
      </c>
    </row>
    <row r="419" spans="1:7" ht="12.75">
      <c r="A419" s="9" t="s">
        <v>158</v>
      </c>
      <c r="B419" s="2">
        <v>843</v>
      </c>
      <c r="C419" s="3" t="s">
        <v>74</v>
      </c>
      <c r="D419" s="3" t="s">
        <v>68</v>
      </c>
      <c r="E419" s="3" t="s">
        <v>582</v>
      </c>
      <c r="F419" s="3"/>
      <c r="G419" s="6">
        <f>SUM(G421)</f>
        <v>69986.5</v>
      </c>
    </row>
    <row r="420" spans="1:7" ht="51">
      <c r="A420" s="9" t="s">
        <v>453</v>
      </c>
      <c r="B420" s="2">
        <v>843</v>
      </c>
      <c r="C420" s="3" t="s">
        <v>74</v>
      </c>
      <c r="D420" s="3" t="s">
        <v>68</v>
      </c>
      <c r="E420" s="3" t="s">
        <v>582</v>
      </c>
      <c r="F420" s="3"/>
      <c r="G420" s="6">
        <f>SUM(G421)</f>
        <v>69986.5</v>
      </c>
    </row>
    <row r="421" spans="1:7" ht="25.5">
      <c r="A421" s="9" t="s">
        <v>385</v>
      </c>
      <c r="B421" s="2">
        <v>843</v>
      </c>
      <c r="C421" s="3" t="s">
        <v>74</v>
      </c>
      <c r="D421" s="3" t="s">
        <v>68</v>
      </c>
      <c r="E421" s="3" t="s">
        <v>582</v>
      </c>
      <c r="F421" s="3" t="s">
        <v>386</v>
      </c>
      <c r="G421" s="6">
        <v>69986.5</v>
      </c>
    </row>
    <row r="422" spans="1:7" ht="51">
      <c r="A422" s="9" t="s">
        <v>583</v>
      </c>
      <c r="B422" s="2">
        <v>843</v>
      </c>
      <c r="C422" s="3" t="s">
        <v>74</v>
      </c>
      <c r="D422" s="3" t="s">
        <v>68</v>
      </c>
      <c r="E422" s="3" t="s">
        <v>584</v>
      </c>
      <c r="F422" s="3"/>
      <c r="G422" s="6">
        <v>68</v>
      </c>
    </row>
    <row r="423" spans="1:7" ht="25.5">
      <c r="A423" s="9" t="s">
        <v>385</v>
      </c>
      <c r="B423" s="2">
        <v>843</v>
      </c>
      <c r="C423" s="3" t="s">
        <v>74</v>
      </c>
      <c r="D423" s="3" t="s">
        <v>68</v>
      </c>
      <c r="E423" s="3" t="s">
        <v>584</v>
      </c>
      <c r="F423" s="3" t="s">
        <v>386</v>
      </c>
      <c r="G423" s="6">
        <v>68</v>
      </c>
    </row>
    <row r="424" spans="1:7" ht="12.75">
      <c r="A424" s="9" t="s">
        <v>86</v>
      </c>
      <c r="B424" s="2">
        <v>843</v>
      </c>
      <c r="C424" s="3" t="s">
        <v>74</v>
      </c>
      <c r="D424" s="3" t="s">
        <v>73</v>
      </c>
      <c r="E424" s="3"/>
      <c r="F424" s="3"/>
      <c r="G424" s="6">
        <f>SUM(G425)</f>
        <v>3364.6</v>
      </c>
    </row>
    <row r="425" spans="1:7" ht="51">
      <c r="A425" s="9" t="s">
        <v>13</v>
      </c>
      <c r="B425" s="2">
        <v>843</v>
      </c>
      <c r="C425" s="3" t="s">
        <v>74</v>
      </c>
      <c r="D425" s="3" t="s">
        <v>73</v>
      </c>
      <c r="E425" s="3" t="s">
        <v>93</v>
      </c>
      <c r="F425" s="3"/>
      <c r="G425" s="6">
        <f>SUM(G426:G428)</f>
        <v>3364.6</v>
      </c>
    </row>
    <row r="426" spans="1:7" ht="63.75">
      <c r="A426" s="9" t="s">
        <v>454</v>
      </c>
      <c r="B426" s="2">
        <v>843</v>
      </c>
      <c r="C426" s="3" t="s">
        <v>74</v>
      </c>
      <c r="D426" s="3" t="s">
        <v>73</v>
      </c>
      <c r="E426" s="3" t="s">
        <v>93</v>
      </c>
      <c r="F426" s="3" t="s">
        <v>379</v>
      </c>
      <c r="G426" s="6">
        <v>2952.2</v>
      </c>
    </row>
    <row r="427" spans="1:7" ht="25.5">
      <c r="A427" s="9" t="s">
        <v>380</v>
      </c>
      <c r="B427" s="2">
        <v>843</v>
      </c>
      <c r="C427" s="3" t="s">
        <v>74</v>
      </c>
      <c r="D427" s="3" t="s">
        <v>73</v>
      </c>
      <c r="E427" s="3" t="s">
        <v>93</v>
      </c>
      <c r="F427" s="3" t="s">
        <v>375</v>
      </c>
      <c r="G427" s="6">
        <v>373.4</v>
      </c>
    </row>
    <row r="428" spans="1:7" ht="12.75">
      <c r="A428" s="9" t="s">
        <v>381</v>
      </c>
      <c r="B428" s="2">
        <v>843</v>
      </c>
      <c r="C428" s="3" t="s">
        <v>74</v>
      </c>
      <c r="D428" s="3" t="s">
        <v>73</v>
      </c>
      <c r="E428" s="3" t="s">
        <v>93</v>
      </c>
      <c r="F428" s="3" t="s">
        <v>376</v>
      </c>
      <c r="G428" s="6">
        <v>39</v>
      </c>
    </row>
    <row r="429" spans="1:7" ht="12.75">
      <c r="A429" s="9" t="s">
        <v>14</v>
      </c>
      <c r="B429" s="2">
        <v>843</v>
      </c>
      <c r="C429" s="3" t="s">
        <v>101</v>
      </c>
      <c r="D429" s="3"/>
      <c r="E429" s="3"/>
      <c r="F429" s="3"/>
      <c r="G429" s="6">
        <f>SUM(G432)</f>
        <v>35.7</v>
      </c>
    </row>
    <row r="430" spans="1:7" ht="12.75">
      <c r="A430" s="9" t="s">
        <v>100</v>
      </c>
      <c r="B430" s="2">
        <v>843</v>
      </c>
      <c r="C430" s="3" t="s">
        <v>101</v>
      </c>
      <c r="D430" s="3" t="s">
        <v>52</v>
      </c>
      <c r="E430" s="3"/>
      <c r="F430" s="3"/>
      <c r="G430" s="6">
        <f>SUM(G432)</f>
        <v>35.7</v>
      </c>
    </row>
    <row r="431" spans="1:7" ht="12.75">
      <c r="A431" s="9" t="s">
        <v>17</v>
      </c>
      <c r="B431" s="2">
        <v>843</v>
      </c>
      <c r="C431" s="3" t="s">
        <v>101</v>
      </c>
      <c r="D431" s="3" t="s">
        <v>52</v>
      </c>
      <c r="E431" s="3" t="s">
        <v>560</v>
      </c>
      <c r="F431" s="3"/>
      <c r="G431" s="6">
        <f>SUM(G432)</f>
        <v>35.7</v>
      </c>
    </row>
    <row r="432" spans="1:7" ht="25.5">
      <c r="A432" s="9" t="s">
        <v>380</v>
      </c>
      <c r="B432" s="2">
        <v>843</v>
      </c>
      <c r="C432" s="3" t="s">
        <v>101</v>
      </c>
      <c r="D432" s="3" t="s">
        <v>52</v>
      </c>
      <c r="E432" s="3" t="s">
        <v>560</v>
      </c>
      <c r="F432" s="3" t="s">
        <v>375</v>
      </c>
      <c r="G432" s="6">
        <v>35.7</v>
      </c>
    </row>
    <row r="433" spans="1:7" ht="12.75">
      <c r="A433" s="9" t="s">
        <v>122</v>
      </c>
      <c r="B433" s="2">
        <v>843</v>
      </c>
      <c r="C433" s="3" t="s">
        <v>123</v>
      </c>
      <c r="D433" s="3"/>
      <c r="E433" s="3"/>
      <c r="F433" s="3"/>
      <c r="G433" s="6">
        <f>SUM(G434)</f>
        <v>5840.5</v>
      </c>
    </row>
    <row r="434" spans="1:7" ht="12.75">
      <c r="A434" s="9" t="s">
        <v>21</v>
      </c>
      <c r="B434" s="2">
        <v>843</v>
      </c>
      <c r="C434" s="3" t="s">
        <v>123</v>
      </c>
      <c r="D434" s="3" t="s">
        <v>68</v>
      </c>
      <c r="E434" s="3"/>
      <c r="F434" s="3"/>
      <c r="G434" s="6">
        <f>SUM(G437+G439+G440)</f>
        <v>5840.5</v>
      </c>
    </row>
    <row r="435" spans="1:7" ht="12.75">
      <c r="A435" s="9" t="s">
        <v>585</v>
      </c>
      <c r="B435" s="2">
        <v>843</v>
      </c>
      <c r="C435" s="3" t="s">
        <v>123</v>
      </c>
      <c r="D435" s="3" t="s">
        <v>68</v>
      </c>
      <c r="E435" s="3" t="s">
        <v>586</v>
      </c>
      <c r="F435" s="3"/>
      <c r="G435" s="6">
        <f>SUM(G437)</f>
        <v>2882.3</v>
      </c>
    </row>
    <row r="436" spans="1:7" ht="25.5">
      <c r="A436" s="9" t="s">
        <v>587</v>
      </c>
      <c r="B436" s="2">
        <v>843</v>
      </c>
      <c r="C436" s="3" t="s">
        <v>123</v>
      </c>
      <c r="D436" s="3" t="s">
        <v>68</v>
      </c>
      <c r="E436" s="3" t="s">
        <v>588</v>
      </c>
      <c r="F436" s="3"/>
      <c r="G436" s="6">
        <f>SUM(G437)</f>
        <v>2882.3</v>
      </c>
    </row>
    <row r="437" spans="1:7" ht="25.5">
      <c r="A437" s="9" t="s">
        <v>380</v>
      </c>
      <c r="B437" s="2">
        <v>843</v>
      </c>
      <c r="C437" s="3" t="s">
        <v>123</v>
      </c>
      <c r="D437" s="3" t="s">
        <v>68</v>
      </c>
      <c r="E437" s="3" t="s">
        <v>588</v>
      </c>
      <c r="F437" s="3" t="s">
        <v>375</v>
      </c>
      <c r="G437" s="6">
        <v>2882.3</v>
      </c>
    </row>
    <row r="438" spans="1:7" ht="12.75">
      <c r="A438" s="9" t="s">
        <v>589</v>
      </c>
      <c r="B438" s="2">
        <v>843</v>
      </c>
      <c r="C438" s="3" t="s">
        <v>123</v>
      </c>
      <c r="D438" s="3" t="s">
        <v>68</v>
      </c>
      <c r="E438" s="3" t="s">
        <v>590</v>
      </c>
      <c r="F438" s="3"/>
      <c r="G438" s="6">
        <f>SUM(G439:G440)</f>
        <v>2958.2</v>
      </c>
    </row>
    <row r="439" spans="1:7" ht="25.5">
      <c r="A439" s="9" t="s">
        <v>380</v>
      </c>
      <c r="B439" s="2">
        <v>843</v>
      </c>
      <c r="C439" s="3" t="s">
        <v>123</v>
      </c>
      <c r="D439" s="3" t="s">
        <v>68</v>
      </c>
      <c r="E439" s="3" t="s">
        <v>590</v>
      </c>
      <c r="F439" s="3" t="s">
        <v>375</v>
      </c>
      <c r="G439" s="6">
        <v>2573.2</v>
      </c>
    </row>
    <row r="440" spans="1:7" ht="25.5">
      <c r="A440" s="9" t="s">
        <v>385</v>
      </c>
      <c r="B440" s="2">
        <v>843</v>
      </c>
      <c r="C440" s="3" t="s">
        <v>123</v>
      </c>
      <c r="D440" s="3" t="s">
        <v>68</v>
      </c>
      <c r="E440" s="3" t="s">
        <v>590</v>
      </c>
      <c r="F440" s="3" t="s">
        <v>386</v>
      </c>
      <c r="G440" s="6">
        <v>385</v>
      </c>
    </row>
    <row r="441" spans="1:7" ht="38.25">
      <c r="A441" s="18" t="s">
        <v>180</v>
      </c>
      <c r="B441" s="76">
        <v>844</v>
      </c>
      <c r="C441" s="1"/>
      <c r="D441" s="1"/>
      <c r="E441" s="1"/>
      <c r="F441" s="1"/>
      <c r="G441" s="77">
        <f>SUM(G442+G460+G455+G486+G451)</f>
        <v>23365.1</v>
      </c>
    </row>
    <row r="442" spans="1:7" ht="12.75">
      <c r="A442" s="1" t="s">
        <v>51</v>
      </c>
      <c r="B442" s="2">
        <v>844</v>
      </c>
      <c r="C442" s="3" t="s">
        <v>52</v>
      </c>
      <c r="D442" s="1"/>
      <c r="E442" s="1"/>
      <c r="F442" s="1"/>
      <c r="G442" s="6">
        <f>SUM(G446+G450+G447)</f>
        <v>526.1</v>
      </c>
    </row>
    <row r="443" spans="1:7" ht="51">
      <c r="A443" s="9" t="s">
        <v>30</v>
      </c>
      <c r="B443" s="2">
        <v>844</v>
      </c>
      <c r="C443" s="3" t="s">
        <v>52</v>
      </c>
      <c r="D443" s="3" t="s">
        <v>54</v>
      </c>
      <c r="E443" s="1"/>
      <c r="F443" s="1"/>
      <c r="G443" s="6">
        <f>SUM(G446+G450+G447)</f>
        <v>526.1</v>
      </c>
    </row>
    <row r="444" spans="1:7" ht="25.5">
      <c r="A444" s="9" t="s">
        <v>28</v>
      </c>
      <c r="B444" s="2">
        <v>844</v>
      </c>
      <c r="C444" s="3" t="s">
        <v>52</v>
      </c>
      <c r="D444" s="3" t="s">
        <v>54</v>
      </c>
      <c r="E444" s="3" t="s">
        <v>67</v>
      </c>
      <c r="F444" s="1"/>
      <c r="G444" s="6">
        <f>SUM(G446+G447)</f>
        <v>268.5</v>
      </c>
    </row>
    <row r="445" spans="1:7" ht="12.75">
      <c r="A445" s="9" t="s">
        <v>55</v>
      </c>
      <c r="B445" s="2">
        <v>844</v>
      </c>
      <c r="C445" s="3" t="s">
        <v>52</v>
      </c>
      <c r="D445" s="3" t="s">
        <v>54</v>
      </c>
      <c r="E445" s="3" t="s">
        <v>60</v>
      </c>
      <c r="F445" s="4"/>
      <c r="G445" s="6">
        <f>SUM(G446+G447)</f>
        <v>268.5</v>
      </c>
    </row>
    <row r="446" spans="1:7" ht="63.75">
      <c r="A446" s="9" t="s">
        <v>378</v>
      </c>
      <c r="B446" s="2">
        <v>844</v>
      </c>
      <c r="C446" s="3" t="s">
        <v>52</v>
      </c>
      <c r="D446" s="3" t="s">
        <v>54</v>
      </c>
      <c r="E446" s="3" t="s">
        <v>60</v>
      </c>
      <c r="F446" s="2">
        <v>100</v>
      </c>
      <c r="G446" s="6">
        <v>262.5</v>
      </c>
    </row>
    <row r="447" spans="1:7" ht="25.5">
      <c r="A447" s="9" t="s">
        <v>380</v>
      </c>
      <c r="B447" s="2">
        <v>844</v>
      </c>
      <c r="C447" s="3" t="s">
        <v>52</v>
      </c>
      <c r="D447" s="3" t="s">
        <v>54</v>
      </c>
      <c r="E447" s="3" t="s">
        <v>60</v>
      </c>
      <c r="F447" s="2">
        <v>200</v>
      </c>
      <c r="G447" s="6">
        <v>6</v>
      </c>
    </row>
    <row r="448" spans="1:7" ht="63.75">
      <c r="A448" s="9" t="s">
        <v>175</v>
      </c>
      <c r="B448" s="2">
        <v>844</v>
      </c>
      <c r="C448" s="3" t="s">
        <v>52</v>
      </c>
      <c r="D448" s="3" t="s">
        <v>54</v>
      </c>
      <c r="E448" s="3" t="s">
        <v>509</v>
      </c>
      <c r="F448" s="2"/>
      <c r="G448" s="6">
        <v>257.6</v>
      </c>
    </row>
    <row r="449" spans="1:7" ht="25.5">
      <c r="A449" s="9" t="s">
        <v>168</v>
      </c>
      <c r="B449" s="2">
        <v>844</v>
      </c>
      <c r="C449" s="3" t="s">
        <v>52</v>
      </c>
      <c r="D449" s="3" t="s">
        <v>54</v>
      </c>
      <c r="E449" s="3" t="s">
        <v>591</v>
      </c>
      <c r="F449" s="3"/>
      <c r="G449" s="6">
        <v>257.6</v>
      </c>
    </row>
    <row r="450" spans="1:7" ht="63.75">
      <c r="A450" s="9" t="s">
        <v>378</v>
      </c>
      <c r="B450" s="2">
        <v>844</v>
      </c>
      <c r="C450" s="3" t="s">
        <v>52</v>
      </c>
      <c r="D450" s="3" t="s">
        <v>54</v>
      </c>
      <c r="E450" s="3" t="s">
        <v>591</v>
      </c>
      <c r="F450" s="3" t="s">
        <v>379</v>
      </c>
      <c r="G450" s="6">
        <v>257.6</v>
      </c>
    </row>
    <row r="451" spans="1:7" ht="25.5">
      <c r="A451" s="9" t="s">
        <v>132</v>
      </c>
      <c r="B451" s="2">
        <v>844</v>
      </c>
      <c r="C451" s="3" t="s">
        <v>71</v>
      </c>
      <c r="D451" s="3"/>
      <c r="E451" s="3"/>
      <c r="F451" s="3"/>
      <c r="G451" s="6">
        <v>112.6</v>
      </c>
    </row>
    <row r="452" spans="1:7" ht="25.5">
      <c r="A452" s="9" t="s">
        <v>390</v>
      </c>
      <c r="B452" s="2">
        <v>844</v>
      </c>
      <c r="C452" s="3" t="s">
        <v>71</v>
      </c>
      <c r="D452" s="3" t="s">
        <v>56</v>
      </c>
      <c r="E452" s="3"/>
      <c r="F452" s="3"/>
      <c r="G452" s="6">
        <v>112.6</v>
      </c>
    </row>
    <row r="453" spans="1:7" ht="25.5">
      <c r="A453" s="9" t="s">
        <v>137</v>
      </c>
      <c r="B453" s="2">
        <v>844</v>
      </c>
      <c r="C453" s="3" t="s">
        <v>71</v>
      </c>
      <c r="D453" s="3" t="s">
        <v>56</v>
      </c>
      <c r="E453" s="3" t="s">
        <v>524</v>
      </c>
      <c r="F453" s="3"/>
      <c r="G453" s="6">
        <v>112.6</v>
      </c>
    </row>
    <row r="454" spans="1:7" ht="25.5">
      <c r="A454" s="9" t="s">
        <v>385</v>
      </c>
      <c r="B454" s="2">
        <v>844</v>
      </c>
      <c r="C454" s="3" t="s">
        <v>592</v>
      </c>
      <c r="D454" s="3" t="s">
        <v>56</v>
      </c>
      <c r="E454" s="3" t="s">
        <v>524</v>
      </c>
      <c r="F454" s="3" t="s">
        <v>386</v>
      </c>
      <c r="G454" s="6">
        <v>112.6</v>
      </c>
    </row>
    <row r="455" spans="1:7" ht="12.75">
      <c r="A455" s="9" t="s">
        <v>176</v>
      </c>
      <c r="B455" s="2">
        <v>844</v>
      </c>
      <c r="C455" s="3" t="s">
        <v>72</v>
      </c>
      <c r="D455" s="3"/>
      <c r="E455" s="3"/>
      <c r="F455" s="3"/>
      <c r="G455" s="6">
        <v>45</v>
      </c>
    </row>
    <row r="456" spans="1:7" ht="25.5">
      <c r="A456" s="9" t="s">
        <v>149</v>
      </c>
      <c r="B456" s="2">
        <v>844</v>
      </c>
      <c r="C456" s="3" t="s">
        <v>72</v>
      </c>
      <c r="D456" s="3" t="s">
        <v>71</v>
      </c>
      <c r="E456" s="3"/>
      <c r="F456" s="3"/>
      <c r="G456" s="6">
        <v>45</v>
      </c>
    </row>
    <row r="457" spans="1:7" ht="12.75">
      <c r="A457" s="9" t="s">
        <v>151</v>
      </c>
      <c r="B457" s="2">
        <v>844</v>
      </c>
      <c r="C457" s="3" t="s">
        <v>72</v>
      </c>
      <c r="D457" s="3" t="s">
        <v>71</v>
      </c>
      <c r="E457" s="3" t="s">
        <v>593</v>
      </c>
      <c r="F457" s="3"/>
      <c r="G457" s="6">
        <v>45</v>
      </c>
    </row>
    <row r="458" spans="1:7" ht="25.5">
      <c r="A458" s="9" t="s">
        <v>594</v>
      </c>
      <c r="B458" s="2">
        <v>844</v>
      </c>
      <c r="C458" s="3" t="s">
        <v>72</v>
      </c>
      <c r="D458" s="3" t="s">
        <v>71</v>
      </c>
      <c r="E458" s="3" t="s">
        <v>535</v>
      </c>
      <c r="F458" s="3"/>
      <c r="G458" s="6">
        <v>45</v>
      </c>
    </row>
    <row r="459" spans="1:7" ht="25.5">
      <c r="A459" s="9" t="s">
        <v>380</v>
      </c>
      <c r="B459" s="2">
        <v>844</v>
      </c>
      <c r="C459" s="3" t="s">
        <v>72</v>
      </c>
      <c r="D459" s="3" t="s">
        <v>71</v>
      </c>
      <c r="E459" s="3" t="s">
        <v>595</v>
      </c>
      <c r="F459" s="3" t="s">
        <v>375</v>
      </c>
      <c r="G459" s="6">
        <v>45</v>
      </c>
    </row>
    <row r="460" spans="1:7" ht="12.75">
      <c r="A460" s="9" t="s">
        <v>119</v>
      </c>
      <c r="B460" s="2">
        <v>844</v>
      </c>
      <c r="C460" s="3" t="s">
        <v>74</v>
      </c>
      <c r="D460" s="3"/>
      <c r="E460" s="1"/>
      <c r="F460" s="1"/>
      <c r="G460" s="6">
        <f>SUM(G461+G481)</f>
        <v>22652.9</v>
      </c>
    </row>
    <row r="461" spans="1:7" ht="12.75">
      <c r="A461" s="9" t="s">
        <v>26</v>
      </c>
      <c r="B461" s="2">
        <v>844</v>
      </c>
      <c r="C461" s="3" t="s">
        <v>74</v>
      </c>
      <c r="D461" s="3" t="s">
        <v>74</v>
      </c>
      <c r="E461" s="3"/>
      <c r="F461" s="3"/>
      <c r="G461" s="6">
        <f>SUM(G462+G478+G476+G473)</f>
        <v>20871.300000000003</v>
      </c>
    </row>
    <row r="462" spans="1:7" ht="12.75">
      <c r="A462" s="8" t="s">
        <v>585</v>
      </c>
      <c r="B462" s="2">
        <v>844</v>
      </c>
      <c r="C462" s="3" t="s">
        <v>74</v>
      </c>
      <c r="D462" s="3" t="s">
        <v>74</v>
      </c>
      <c r="E462" s="3" t="s">
        <v>596</v>
      </c>
      <c r="F462" s="3"/>
      <c r="G462" s="6">
        <f>SUM(G463)</f>
        <v>1474.1</v>
      </c>
    </row>
    <row r="463" spans="1:7" ht="12.75">
      <c r="A463" s="8" t="s">
        <v>597</v>
      </c>
      <c r="B463" s="2">
        <v>844</v>
      </c>
      <c r="C463" s="3" t="s">
        <v>74</v>
      </c>
      <c r="D463" s="3" t="s">
        <v>74</v>
      </c>
      <c r="E463" s="3" t="s">
        <v>596</v>
      </c>
      <c r="F463" s="3"/>
      <c r="G463" s="6">
        <f>SUM(G465+G467+G469+G470)</f>
        <v>1474.1</v>
      </c>
    </row>
    <row r="464" spans="1:7" ht="38.25">
      <c r="A464" s="9" t="s">
        <v>598</v>
      </c>
      <c r="B464" s="2">
        <v>844</v>
      </c>
      <c r="C464" s="3" t="s">
        <v>74</v>
      </c>
      <c r="D464" s="3" t="s">
        <v>74</v>
      </c>
      <c r="E464" s="3" t="s">
        <v>599</v>
      </c>
      <c r="F464" s="3"/>
      <c r="G464" s="6">
        <v>220.2</v>
      </c>
    </row>
    <row r="465" spans="1:7" ht="25.5">
      <c r="A465" s="9" t="s">
        <v>380</v>
      </c>
      <c r="B465" s="2">
        <v>844</v>
      </c>
      <c r="C465" s="3" t="s">
        <v>74</v>
      </c>
      <c r="D465" s="3" t="s">
        <v>74</v>
      </c>
      <c r="E465" s="3" t="s">
        <v>599</v>
      </c>
      <c r="F465" s="3" t="s">
        <v>375</v>
      </c>
      <c r="G465" s="6">
        <v>220.2</v>
      </c>
    </row>
    <row r="466" spans="1:7" ht="25.5">
      <c r="A466" s="9" t="s">
        <v>600</v>
      </c>
      <c r="B466" s="2">
        <v>844</v>
      </c>
      <c r="C466" s="3" t="s">
        <v>74</v>
      </c>
      <c r="D466" s="3" t="s">
        <v>74</v>
      </c>
      <c r="E466" s="3" t="s">
        <v>601</v>
      </c>
      <c r="F466" s="3"/>
      <c r="G466" s="6">
        <v>414.5</v>
      </c>
    </row>
    <row r="467" spans="1:7" ht="25.5">
      <c r="A467" s="9" t="s">
        <v>380</v>
      </c>
      <c r="B467" s="2">
        <v>844</v>
      </c>
      <c r="C467" s="3" t="s">
        <v>74</v>
      </c>
      <c r="D467" s="3" t="s">
        <v>74</v>
      </c>
      <c r="E467" s="3" t="s">
        <v>601</v>
      </c>
      <c r="F467" s="3" t="s">
        <v>375</v>
      </c>
      <c r="G467" s="6">
        <v>414.5</v>
      </c>
    </row>
    <row r="468" spans="1:7" ht="25.5">
      <c r="A468" s="9" t="s">
        <v>602</v>
      </c>
      <c r="B468" s="2">
        <v>844</v>
      </c>
      <c r="C468" s="3" t="s">
        <v>74</v>
      </c>
      <c r="D468" s="3" t="s">
        <v>74</v>
      </c>
      <c r="E468" s="3" t="s">
        <v>603</v>
      </c>
      <c r="F468" s="3"/>
      <c r="G468" s="6">
        <v>223</v>
      </c>
    </row>
    <row r="469" spans="1:7" ht="25.5">
      <c r="A469" s="9" t="s">
        <v>380</v>
      </c>
      <c r="B469" s="2">
        <v>844</v>
      </c>
      <c r="C469" s="3" t="s">
        <v>74</v>
      </c>
      <c r="D469" s="3" t="s">
        <v>74</v>
      </c>
      <c r="E469" s="3" t="s">
        <v>603</v>
      </c>
      <c r="F469" s="3" t="s">
        <v>375</v>
      </c>
      <c r="G469" s="6">
        <v>223</v>
      </c>
    </row>
    <row r="470" spans="1:7" ht="38.25">
      <c r="A470" s="9" t="s">
        <v>604</v>
      </c>
      <c r="B470" s="2">
        <v>844</v>
      </c>
      <c r="C470" s="3" t="s">
        <v>74</v>
      </c>
      <c r="D470" s="3" t="s">
        <v>74</v>
      </c>
      <c r="E470" s="3" t="s">
        <v>605</v>
      </c>
      <c r="F470" s="3"/>
      <c r="G470" s="6">
        <f>SUM(G471:G472)</f>
        <v>616.4</v>
      </c>
    </row>
    <row r="471" spans="1:7" ht="25.5">
      <c r="A471" s="9" t="s">
        <v>380</v>
      </c>
      <c r="B471" s="2">
        <v>844</v>
      </c>
      <c r="C471" s="3" t="s">
        <v>74</v>
      </c>
      <c r="D471" s="3" t="s">
        <v>74</v>
      </c>
      <c r="E471" s="3" t="s">
        <v>605</v>
      </c>
      <c r="F471" s="3" t="s">
        <v>375</v>
      </c>
      <c r="G471" s="6">
        <v>205.5</v>
      </c>
    </row>
    <row r="472" spans="1:7" ht="25.5">
      <c r="A472" s="9" t="s">
        <v>385</v>
      </c>
      <c r="B472" s="2">
        <v>844</v>
      </c>
      <c r="C472" s="3" t="s">
        <v>74</v>
      </c>
      <c r="D472" s="3" t="s">
        <v>74</v>
      </c>
      <c r="E472" s="3" t="s">
        <v>605</v>
      </c>
      <c r="F472" s="3" t="s">
        <v>386</v>
      </c>
      <c r="G472" s="6">
        <v>410.9</v>
      </c>
    </row>
    <row r="473" spans="1:7" ht="25.5">
      <c r="A473" s="9" t="s">
        <v>606</v>
      </c>
      <c r="B473" s="2">
        <v>844</v>
      </c>
      <c r="C473" s="3" t="s">
        <v>74</v>
      </c>
      <c r="D473" s="3" t="s">
        <v>74</v>
      </c>
      <c r="E473" s="3" t="s">
        <v>556</v>
      </c>
      <c r="F473" s="3"/>
      <c r="G473" s="6">
        <f>SUM(G474:G475)</f>
        <v>5016.1</v>
      </c>
    </row>
    <row r="474" spans="1:7" ht="25.5">
      <c r="A474" s="9" t="s">
        <v>380</v>
      </c>
      <c r="B474" s="2">
        <v>844</v>
      </c>
      <c r="C474" s="3" t="s">
        <v>74</v>
      </c>
      <c r="D474" s="3" t="s">
        <v>74</v>
      </c>
      <c r="E474" s="3" t="s">
        <v>556</v>
      </c>
      <c r="F474" s="3" t="s">
        <v>375</v>
      </c>
      <c r="G474" s="6">
        <v>8.3</v>
      </c>
    </row>
    <row r="475" spans="1:7" ht="25.5">
      <c r="A475" s="9" t="s">
        <v>385</v>
      </c>
      <c r="B475" s="2">
        <v>844</v>
      </c>
      <c r="C475" s="3" t="s">
        <v>74</v>
      </c>
      <c r="D475" s="3" t="s">
        <v>74</v>
      </c>
      <c r="E475" s="3" t="s">
        <v>556</v>
      </c>
      <c r="F475" s="3" t="s">
        <v>386</v>
      </c>
      <c r="G475" s="6">
        <v>5007.8</v>
      </c>
    </row>
    <row r="476" spans="1:7" ht="12.75">
      <c r="A476" s="9" t="s">
        <v>607</v>
      </c>
      <c r="B476" s="2">
        <v>844</v>
      </c>
      <c r="C476" s="3" t="s">
        <v>74</v>
      </c>
      <c r="D476" s="3" t="s">
        <v>74</v>
      </c>
      <c r="E476" s="3" t="s">
        <v>608</v>
      </c>
      <c r="F476" s="3"/>
      <c r="G476" s="64">
        <v>257.4</v>
      </c>
    </row>
    <row r="477" spans="1:7" ht="25.5">
      <c r="A477" s="9" t="s">
        <v>380</v>
      </c>
      <c r="B477" s="2">
        <v>844</v>
      </c>
      <c r="C477" s="3" t="s">
        <v>74</v>
      </c>
      <c r="D477" s="3" t="s">
        <v>74</v>
      </c>
      <c r="E477" s="3" t="s">
        <v>608</v>
      </c>
      <c r="F477" s="3" t="s">
        <v>375</v>
      </c>
      <c r="G477" s="64">
        <v>257.4</v>
      </c>
    </row>
    <row r="478" spans="1:7" ht="25.5">
      <c r="A478" s="14" t="s">
        <v>38</v>
      </c>
      <c r="B478" s="2">
        <v>844</v>
      </c>
      <c r="C478" s="3" t="s">
        <v>74</v>
      </c>
      <c r="D478" s="3" t="s">
        <v>74</v>
      </c>
      <c r="E478" s="3" t="s">
        <v>85</v>
      </c>
      <c r="F478" s="3"/>
      <c r="G478" s="6">
        <f>SUM(G480)</f>
        <v>14123.7</v>
      </c>
    </row>
    <row r="479" spans="1:7" ht="12.75">
      <c r="A479" s="9" t="s">
        <v>158</v>
      </c>
      <c r="B479" s="2">
        <v>844</v>
      </c>
      <c r="C479" s="3" t="s">
        <v>74</v>
      </c>
      <c r="D479" s="3" t="s">
        <v>74</v>
      </c>
      <c r="E479" s="3" t="s">
        <v>609</v>
      </c>
      <c r="F479" s="3"/>
      <c r="G479" s="6">
        <v>14123.7</v>
      </c>
    </row>
    <row r="480" spans="1:7" ht="25.5">
      <c r="A480" s="9" t="s">
        <v>385</v>
      </c>
      <c r="B480" s="2">
        <v>844</v>
      </c>
      <c r="C480" s="3" t="s">
        <v>74</v>
      </c>
      <c r="D480" s="3" t="s">
        <v>74</v>
      </c>
      <c r="E480" s="3" t="s">
        <v>609</v>
      </c>
      <c r="F480" s="3" t="s">
        <v>386</v>
      </c>
      <c r="G480" s="6">
        <v>14123.7</v>
      </c>
    </row>
    <row r="481" spans="1:7" ht="12.75">
      <c r="A481" s="9" t="s">
        <v>86</v>
      </c>
      <c r="B481" s="2">
        <v>844</v>
      </c>
      <c r="C481" s="3" t="s">
        <v>74</v>
      </c>
      <c r="D481" s="3" t="s">
        <v>73</v>
      </c>
      <c r="E481" s="3"/>
      <c r="F481" s="3"/>
      <c r="G481" s="6">
        <f>SUM(G482)</f>
        <v>1781.6000000000001</v>
      </c>
    </row>
    <row r="482" spans="1:7" ht="51">
      <c r="A482" s="9" t="s">
        <v>13</v>
      </c>
      <c r="B482" s="2">
        <v>844</v>
      </c>
      <c r="C482" s="3" t="s">
        <v>74</v>
      </c>
      <c r="D482" s="3" t="s">
        <v>73</v>
      </c>
      <c r="E482" s="3" t="s">
        <v>93</v>
      </c>
      <c r="F482" s="3"/>
      <c r="G482" s="6">
        <f>SUM(G483:G485)</f>
        <v>1781.6000000000001</v>
      </c>
    </row>
    <row r="483" spans="1:7" ht="63.75">
      <c r="A483" s="9" t="s">
        <v>454</v>
      </c>
      <c r="B483" s="2">
        <v>844</v>
      </c>
      <c r="C483" s="3" t="s">
        <v>74</v>
      </c>
      <c r="D483" s="3" t="s">
        <v>73</v>
      </c>
      <c r="E483" s="3" t="s">
        <v>93</v>
      </c>
      <c r="F483" s="3" t="s">
        <v>379</v>
      </c>
      <c r="G483" s="6">
        <v>1375.7</v>
      </c>
    </row>
    <row r="484" spans="1:7" ht="25.5">
      <c r="A484" s="9" t="s">
        <v>380</v>
      </c>
      <c r="B484" s="2">
        <v>844</v>
      </c>
      <c r="C484" s="3" t="s">
        <v>74</v>
      </c>
      <c r="D484" s="3" t="s">
        <v>73</v>
      </c>
      <c r="E484" s="3" t="s">
        <v>93</v>
      </c>
      <c r="F484" s="3" t="s">
        <v>375</v>
      </c>
      <c r="G484" s="6">
        <v>396.7</v>
      </c>
    </row>
    <row r="485" spans="1:7" ht="12.75">
      <c r="A485" s="9" t="s">
        <v>381</v>
      </c>
      <c r="B485" s="2">
        <v>844</v>
      </c>
      <c r="C485" s="3" t="s">
        <v>74</v>
      </c>
      <c r="D485" s="3" t="s">
        <v>73</v>
      </c>
      <c r="E485" s="3" t="s">
        <v>93</v>
      </c>
      <c r="F485" s="3" t="s">
        <v>376</v>
      </c>
      <c r="G485" s="6">
        <v>9.2</v>
      </c>
    </row>
    <row r="486" spans="1:7" ht="12.75">
      <c r="A486" s="9" t="s">
        <v>14</v>
      </c>
      <c r="B486" s="2">
        <v>844</v>
      </c>
      <c r="C486" s="3" t="s">
        <v>101</v>
      </c>
      <c r="D486" s="3"/>
      <c r="E486" s="3"/>
      <c r="F486" s="3"/>
      <c r="G486" s="6">
        <v>28.5</v>
      </c>
    </row>
    <row r="487" spans="1:7" ht="12.75">
      <c r="A487" s="9" t="s">
        <v>100</v>
      </c>
      <c r="B487" s="2">
        <v>844</v>
      </c>
      <c r="C487" s="3" t="s">
        <v>101</v>
      </c>
      <c r="D487" s="3" t="s">
        <v>52</v>
      </c>
      <c r="E487" s="3"/>
      <c r="F487" s="3"/>
      <c r="G487" s="6">
        <v>28.5</v>
      </c>
    </row>
    <row r="488" spans="1:7" ht="12.75">
      <c r="A488" s="9" t="s">
        <v>17</v>
      </c>
      <c r="B488" s="2">
        <v>844</v>
      </c>
      <c r="C488" s="3" t="s">
        <v>101</v>
      </c>
      <c r="D488" s="3" t="s">
        <v>52</v>
      </c>
      <c r="E488" s="3" t="s">
        <v>560</v>
      </c>
      <c r="F488" s="3"/>
      <c r="G488" s="6">
        <v>28.5</v>
      </c>
    </row>
    <row r="489" spans="1:7" ht="25.5">
      <c r="A489" s="9" t="s">
        <v>380</v>
      </c>
      <c r="B489" s="2">
        <v>844</v>
      </c>
      <c r="C489" s="3" t="s">
        <v>101</v>
      </c>
      <c r="D489" s="3" t="s">
        <v>52</v>
      </c>
      <c r="E489" s="3" t="s">
        <v>560</v>
      </c>
      <c r="F489" s="3" t="s">
        <v>375</v>
      </c>
      <c r="G489" s="6">
        <v>28.5</v>
      </c>
    </row>
    <row r="490" spans="1:7" ht="25.5">
      <c r="A490" s="18" t="s">
        <v>148</v>
      </c>
      <c r="B490" s="76">
        <v>845</v>
      </c>
      <c r="C490" s="3"/>
      <c r="D490" s="3"/>
      <c r="E490" s="3"/>
      <c r="F490" s="3"/>
      <c r="G490" s="77">
        <f>SUM(G493)</f>
        <v>746.0000000000001</v>
      </c>
    </row>
    <row r="491" spans="1:7" ht="12.75">
      <c r="A491" s="1" t="s">
        <v>51</v>
      </c>
      <c r="B491" s="2">
        <v>845</v>
      </c>
      <c r="C491" s="3" t="s">
        <v>52</v>
      </c>
      <c r="D491" s="3"/>
      <c r="E491" s="3"/>
      <c r="F491" s="3"/>
      <c r="G491" s="6">
        <f>SUM(G494)</f>
        <v>746.0000000000001</v>
      </c>
    </row>
    <row r="492" spans="1:7" ht="38.25">
      <c r="A492" s="9" t="s">
        <v>31</v>
      </c>
      <c r="B492" s="2">
        <v>845</v>
      </c>
      <c r="C492" s="3" t="s">
        <v>52</v>
      </c>
      <c r="D492" s="3" t="s">
        <v>72</v>
      </c>
      <c r="E492" s="3"/>
      <c r="F492" s="4"/>
      <c r="G492" s="6">
        <f>SUM(G494)</f>
        <v>746.0000000000001</v>
      </c>
    </row>
    <row r="493" spans="1:7" ht="25.5">
      <c r="A493" s="9" t="s">
        <v>28</v>
      </c>
      <c r="B493" s="2">
        <v>845</v>
      </c>
      <c r="C493" s="3" t="s">
        <v>52</v>
      </c>
      <c r="D493" s="3" t="s">
        <v>72</v>
      </c>
      <c r="E493" s="3" t="s">
        <v>67</v>
      </c>
      <c r="F493" s="4"/>
      <c r="G493" s="6">
        <f>SUM(G494)</f>
        <v>746.0000000000001</v>
      </c>
    </row>
    <row r="494" spans="1:7" ht="12.75">
      <c r="A494" s="9" t="s">
        <v>55</v>
      </c>
      <c r="B494" s="2">
        <v>845</v>
      </c>
      <c r="C494" s="3" t="s">
        <v>52</v>
      </c>
      <c r="D494" s="3" t="s">
        <v>72</v>
      </c>
      <c r="E494" s="3" t="s">
        <v>60</v>
      </c>
      <c r="F494" s="4"/>
      <c r="G494" s="6">
        <f>SUM(G495:G497)</f>
        <v>746.0000000000001</v>
      </c>
    </row>
    <row r="495" spans="1:7" ht="63.75">
      <c r="A495" s="9" t="s">
        <v>378</v>
      </c>
      <c r="B495" s="2">
        <v>845</v>
      </c>
      <c r="C495" s="3" t="s">
        <v>52</v>
      </c>
      <c r="D495" s="3" t="s">
        <v>72</v>
      </c>
      <c r="E495" s="3" t="s">
        <v>60</v>
      </c>
      <c r="F495" s="3" t="s">
        <v>379</v>
      </c>
      <c r="G495" s="6">
        <v>721.2</v>
      </c>
    </row>
    <row r="496" spans="1:7" ht="25.5">
      <c r="A496" s="9" t="s">
        <v>380</v>
      </c>
      <c r="B496" s="2">
        <v>845</v>
      </c>
      <c r="C496" s="3" t="s">
        <v>52</v>
      </c>
      <c r="D496" s="3" t="s">
        <v>72</v>
      </c>
      <c r="E496" s="3" t="s">
        <v>60</v>
      </c>
      <c r="F496" s="3" t="s">
        <v>375</v>
      </c>
      <c r="G496" s="6">
        <v>21.6</v>
      </c>
    </row>
    <row r="497" spans="1:7" ht="12.75">
      <c r="A497" s="9" t="s">
        <v>381</v>
      </c>
      <c r="B497" s="2">
        <v>845</v>
      </c>
      <c r="C497" s="3" t="s">
        <v>52</v>
      </c>
      <c r="D497" s="3" t="s">
        <v>72</v>
      </c>
      <c r="E497" s="3" t="s">
        <v>60</v>
      </c>
      <c r="F497" s="3" t="s">
        <v>376</v>
      </c>
      <c r="G497" s="6">
        <v>3.2</v>
      </c>
    </row>
    <row r="498" spans="1:7" ht="14.25">
      <c r="A498" s="37" t="s">
        <v>455</v>
      </c>
      <c r="B498" s="78"/>
      <c r="C498" s="78"/>
      <c r="D498" s="78"/>
      <c r="E498" s="78"/>
      <c r="F498" s="78"/>
      <c r="G498" s="79">
        <f>SUM(G441+G405+G353+G252+G182+G169+G146+G14+G490)</f>
        <v>1170327.48</v>
      </c>
    </row>
    <row r="499" ht="12.75">
      <c r="G499" s="20"/>
    </row>
  </sheetData>
  <sheetProtection/>
  <mergeCells count="9">
    <mergeCell ref="A9:G9"/>
    <mergeCell ref="A10:G10"/>
    <mergeCell ref="E1:F1"/>
    <mergeCell ref="A2:G2"/>
    <mergeCell ref="A3:G3"/>
    <mergeCell ref="A4:G4"/>
    <mergeCell ref="A5:G5"/>
    <mergeCell ref="C6:G6"/>
    <mergeCell ref="A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1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30.375" style="0" customWidth="1"/>
    <col min="2" max="2" width="46.25390625" style="0" customWidth="1"/>
    <col min="3" max="3" width="22.25390625" style="0" customWidth="1"/>
  </cols>
  <sheetData>
    <row r="1" spans="1:3" ht="12.75">
      <c r="A1" s="135" t="s">
        <v>665</v>
      </c>
      <c r="B1" s="135"/>
      <c r="C1" s="135"/>
    </row>
    <row r="2" spans="1:3" ht="12.75">
      <c r="A2" s="135" t="s">
        <v>666</v>
      </c>
      <c r="B2" s="135"/>
      <c r="C2" s="135"/>
    </row>
    <row r="3" spans="1:3" ht="12.75">
      <c r="A3" s="135" t="s">
        <v>667</v>
      </c>
      <c r="B3" s="135"/>
      <c r="C3" s="135"/>
    </row>
    <row r="4" spans="1:3" ht="12.75">
      <c r="A4" s="135" t="s">
        <v>668</v>
      </c>
      <c r="B4" s="135"/>
      <c r="C4" s="135"/>
    </row>
    <row r="5" spans="1:3" ht="12.75">
      <c r="A5" s="2"/>
      <c r="B5" s="2"/>
      <c r="C5" s="2"/>
    </row>
    <row r="6" spans="1:3" ht="12.75">
      <c r="A6" s="137"/>
      <c r="B6" s="137"/>
      <c r="C6" s="137"/>
    </row>
    <row r="7" spans="1:3" ht="15.75">
      <c r="A7" s="125" t="s">
        <v>364</v>
      </c>
      <c r="B7" s="125"/>
      <c r="C7" s="125"/>
    </row>
    <row r="8" spans="1:3" ht="15.75">
      <c r="A8" s="125" t="s">
        <v>629</v>
      </c>
      <c r="B8" s="125"/>
      <c r="C8" s="125"/>
    </row>
    <row r="9" spans="1:3" ht="15.75">
      <c r="A9" s="125" t="s">
        <v>630</v>
      </c>
      <c r="B9" s="125"/>
      <c r="C9" s="125"/>
    </row>
    <row r="10" spans="1:3" ht="12.75">
      <c r="A10" s="1"/>
      <c r="B10" s="1"/>
      <c r="C10" s="1"/>
    </row>
    <row r="11" spans="1:3" ht="12.75">
      <c r="A11" s="65" t="s">
        <v>473</v>
      </c>
      <c r="B11" s="65"/>
      <c r="C11" s="65" t="s">
        <v>474</v>
      </c>
    </row>
    <row r="12" spans="1:3" ht="12.75">
      <c r="A12" s="66" t="s">
        <v>475</v>
      </c>
      <c r="B12" s="66" t="s">
        <v>365</v>
      </c>
      <c r="C12" s="66" t="s">
        <v>377</v>
      </c>
    </row>
    <row r="13" spans="1:3" ht="12.75">
      <c r="A13" s="49">
        <v>1</v>
      </c>
      <c r="B13" s="49">
        <v>2</v>
      </c>
      <c r="C13" s="49">
        <v>3</v>
      </c>
    </row>
    <row r="14" spans="1:3" ht="25.5">
      <c r="A14" s="67" t="s">
        <v>649</v>
      </c>
      <c r="B14" s="50" t="s">
        <v>631</v>
      </c>
      <c r="C14" s="55">
        <v>44.6</v>
      </c>
    </row>
    <row r="15" spans="1:3" ht="38.25">
      <c r="A15" s="67" t="s">
        <v>649</v>
      </c>
      <c r="B15" s="50" t="s">
        <v>632</v>
      </c>
      <c r="C15" s="54">
        <v>40</v>
      </c>
    </row>
    <row r="16" spans="1:3" ht="25.5">
      <c r="A16" s="67" t="s">
        <v>649</v>
      </c>
      <c r="B16" s="50" t="s">
        <v>633</v>
      </c>
      <c r="C16" s="54">
        <v>56.6</v>
      </c>
    </row>
    <row r="17" spans="1:3" ht="25.5">
      <c r="A17" s="67" t="s">
        <v>650</v>
      </c>
      <c r="B17" s="50" t="s">
        <v>634</v>
      </c>
      <c r="C17" s="54">
        <v>800</v>
      </c>
    </row>
    <row r="18" spans="1:3" ht="25.5">
      <c r="A18" s="67" t="s">
        <v>649</v>
      </c>
      <c r="B18" s="50" t="s">
        <v>635</v>
      </c>
      <c r="C18" s="54">
        <v>12.9</v>
      </c>
    </row>
    <row r="19" spans="1:3" ht="38.25">
      <c r="A19" s="67" t="s">
        <v>649</v>
      </c>
      <c r="B19" s="50" t="s">
        <v>636</v>
      </c>
      <c r="C19" s="54">
        <v>20</v>
      </c>
    </row>
    <row r="20" spans="1:3" ht="25.5">
      <c r="A20" s="67" t="s">
        <v>649</v>
      </c>
      <c r="B20" s="50" t="s">
        <v>637</v>
      </c>
      <c r="C20" s="54">
        <v>40</v>
      </c>
    </row>
    <row r="21" spans="1:3" ht="12.75">
      <c r="A21" s="68" t="s">
        <v>651</v>
      </c>
      <c r="B21" s="50" t="s">
        <v>638</v>
      </c>
      <c r="C21" s="54">
        <v>280</v>
      </c>
    </row>
    <row r="22" spans="1:3" ht="12.75">
      <c r="A22" s="68" t="s">
        <v>651</v>
      </c>
      <c r="B22" s="50" t="s">
        <v>477</v>
      </c>
      <c r="C22" s="54">
        <v>44</v>
      </c>
    </row>
    <row r="23" spans="1:3" ht="12.75">
      <c r="A23" s="68" t="s">
        <v>652</v>
      </c>
      <c r="B23" s="50" t="s">
        <v>674</v>
      </c>
      <c r="C23" s="54">
        <v>500</v>
      </c>
    </row>
    <row r="24" spans="1:3" ht="12.75">
      <c r="A24" s="69" t="s">
        <v>653</v>
      </c>
      <c r="B24" s="50" t="s">
        <v>367</v>
      </c>
      <c r="C24" s="54">
        <v>103</v>
      </c>
    </row>
    <row r="25" spans="1:3" ht="12.75">
      <c r="A25" s="68" t="s">
        <v>654</v>
      </c>
      <c r="B25" s="50" t="s">
        <v>639</v>
      </c>
      <c r="C25" s="54">
        <v>174.6</v>
      </c>
    </row>
    <row r="26" spans="1:3" ht="13.5">
      <c r="A26" s="70" t="s">
        <v>368</v>
      </c>
      <c r="B26" s="56"/>
      <c r="C26" s="57">
        <f>SUM(C14:C25)</f>
        <v>2115.7</v>
      </c>
    </row>
    <row r="27" spans="1:3" ht="25.5">
      <c r="A27" s="67" t="s">
        <v>655</v>
      </c>
      <c r="B27" s="50" t="s">
        <v>476</v>
      </c>
      <c r="C27" s="51">
        <v>3.9</v>
      </c>
    </row>
    <row r="28" spans="1:3" ht="13.5">
      <c r="A28" s="71" t="s">
        <v>366</v>
      </c>
      <c r="B28" s="52"/>
      <c r="C28" s="53">
        <f>SUM(C27:C27)</f>
        <v>3.9</v>
      </c>
    </row>
    <row r="29" spans="1:3" ht="38.25">
      <c r="A29" s="68" t="s">
        <v>656</v>
      </c>
      <c r="B29" s="50" t="s">
        <v>675</v>
      </c>
      <c r="C29" s="54">
        <v>37.4</v>
      </c>
    </row>
    <row r="30" spans="1:3" ht="63.75">
      <c r="A30" s="68" t="s">
        <v>656</v>
      </c>
      <c r="B30" s="50" t="s">
        <v>676</v>
      </c>
      <c r="C30" s="54">
        <v>26.3</v>
      </c>
    </row>
    <row r="31" spans="1:3" ht="51">
      <c r="A31" s="68" t="s">
        <v>657</v>
      </c>
      <c r="B31" s="50" t="s">
        <v>677</v>
      </c>
      <c r="C31" s="54">
        <v>200</v>
      </c>
    </row>
    <row r="32" spans="1:3" ht="38.25">
      <c r="A32" s="68" t="s">
        <v>658</v>
      </c>
      <c r="B32" s="50" t="s">
        <v>640</v>
      </c>
      <c r="C32" s="54">
        <v>300</v>
      </c>
    </row>
    <row r="33" spans="1:3" ht="63.75">
      <c r="A33" s="68" t="s">
        <v>658</v>
      </c>
      <c r="B33" s="50" t="s">
        <v>678</v>
      </c>
      <c r="C33" s="54">
        <v>423.4</v>
      </c>
    </row>
    <row r="34" spans="1:3" ht="63.75">
      <c r="A34" s="68" t="s">
        <v>658</v>
      </c>
      <c r="B34" s="50" t="s">
        <v>679</v>
      </c>
      <c r="C34" s="54">
        <v>271.2</v>
      </c>
    </row>
    <row r="35" spans="1:3" ht="63.75">
      <c r="A35" s="68" t="s">
        <v>658</v>
      </c>
      <c r="B35" s="50" t="s">
        <v>680</v>
      </c>
      <c r="C35" s="54">
        <v>376.8</v>
      </c>
    </row>
    <row r="36" spans="1:3" ht="51">
      <c r="A36" s="68" t="s">
        <v>658</v>
      </c>
      <c r="B36" s="50" t="s">
        <v>683</v>
      </c>
      <c r="C36" s="54">
        <v>63.3</v>
      </c>
    </row>
    <row r="37" spans="1:3" ht="51">
      <c r="A37" s="68" t="s">
        <v>659</v>
      </c>
      <c r="B37" s="50" t="s">
        <v>682</v>
      </c>
      <c r="C37" s="54">
        <v>300</v>
      </c>
    </row>
    <row r="38" spans="1:3" ht="51">
      <c r="A38" s="68" t="s">
        <v>659</v>
      </c>
      <c r="B38" s="50" t="s">
        <v>681</v>
      </c>
      <c r="C38" s="54">
        <v>350</v>
      </c>
    </row>
    <row r="39" spans="1:3" ht="13.5">
      <c r="A39" s="70" t="s">
        <v>369</v>
      </c>
      <c r="B39" s="58"/>
      <c r="C39" s="57">
        <f>SUM(C29:C38)</f>
        <v>2348.3999999999996</v>
      </c>
    </row>
    <row r="40" spans="1:3" ht="25.5">
      <c r="A40" s="68" t="s">
        <v>660</v>
      </c>
      <c r="B40" s="9" t="s">
        <v>641</v>
      </c>
      <c r="C40" s="54">
        <v>302.4</v>
      </c>
    </row>
    <row r="41" spans="1:3" ht="13.5">
      <c r="A41" s="70" t="s">
        <v>642</v>
      </c>
      <c r="B41" s="58"/>
      <c r="C41" s="57">
        <v>302.4</v>
      </c>
    </row>
    <row r="42" spans="1:3" ht="38.25">
      <c r="A42" s="68" t="s">
        <v>661</v>
      </c>
      <c r="B42" s="50" t="s">
        <v>684</v>
      </c>
      <c r="C42" s="54">
        <v>1306.4</v>
      </c>
    </row>
    <row r="43" spans="1:3" ht="25.5">
      <c r="A43" s="68" t="s">
        <v>661</v>
      </c>
      <c r="B43" s="50" t="s">
        <v>685</v>
      </c>
      <c r="C43" s="54">
        <v>150</v>
      </c>
    </row>
    <row r="44" spans="1:3" ht="25.5">
      <c r="A44" s="68" t="s">
        <v>661</v>
      </c>
      <c r="B44" s="50" t="s">
        <v>643</v>
      </c>
      <c r="C44" s="54">
        <v>1450.6</v>
      </c>
    </row>
    <row r="45" spans="1:3" ht="25.5">
      <c r="A45" s="68" t="s">
        <v>661</v>
      </c>
      <c r="B45" s="50" t="s">
        <v>644</v>
      </c>
      <c r="C45" s="54">
        <v>199.1</v>
      </c>
    </row>
    <row r="46" spans="1:3" ht="25.5">
      <c r="A46" s="68" t="s">
        <v>661</v>
      </c>
      <c r="B46" s="50" t="s">
        <v>645</v>
      </c>
      <c r="C46" s="54">
        <v>85</v>
      </c>
    </row>
    <row r="47" spans="1:3" ht="25.5">
      <c r="A47" s="68" t="s">
        <v>661</v>
      </c>
      <c r="B47" s="50" t="s">
        <v>646</v>
      </c>
      <c r="C47" s="54">
        <v>610.98</v>
      </c>
    </row>
    <row r="48" spans="1:3" ht="25.5">
      <c r="A48" s="68" t="s">
        <v>661</v>
      </c>
      <c r="B48" s="9" t="s">
        <v>647</v>
      </c>
      <c r="C48" s="54">
        <v>64.4</v>
      </c>
    </row>
    <row r="49" spans="1:3" ht="13.5">
      <c r="A49" s="70" t="s">
        <v>370</v>
      </c>
      <c r="B49" s="18"/>
      <c r="C49" s="59">
        <f>SUM(C42:C48)</f>
        <v>3866.48</v>
      </c>
    </row>
    <row r="50" spans="1:3" ht="38.25">
      <c r="A50" s="68" t="s">
        <v>662</v>
      </c>
      <c r="B50" s="50" t="s">
        <v>686</v>
      </c>
      <c r="C50" s="54">
        <v>678.6</v>
      </c>
    </row>
    <row r="51" spans="1:3" ht="25.5">
      <c r="A51" s="68" t="s">
        <v>662</v>
      </c>
      <c r="B51" s="50" t="s">
        <v>645</v>
      </c>
      <c r="C51" s="54">
        <v>385</v>
      </c>
    </row>
    <row r="52" spans="1:3" ht="13.5">
      <c r="A52" s="70" t="s">
        <v>648</v>
      </c>
      <c r="B52" s="18"/>
      <c r="C52" s="59">
        <f>SUM(C50:C51)</f>
        <v>1063.6</v>
      </c>
    </row>
    <row r="53" spans="1:3" ht="12.75">
      <c r="A53" s="68" t="s">
        <v>663</v>
      </c>
      <c r="B53" s="9" t="s">
        <v>687</v>
      </c>
      <c r="C53" s="54">
        <v>112.6</v>
      </c>
    </row>
    <row r="54" spans="1:3" ht="38.25">
      <c r="A54" s="68" t="s">
        <v>664</v>
      </c>
      <c r="B54" s="50" t="s">
        <v>686</v>
      </c>
      <c r="C54" s="54">
        <v>65</v>
      </c>
    </row>
    <row r="55" spans="1:3" ht="13.5">
      <c r="A55" s="70" t="s">
        <v>478</v>
      </c>
      <c r="B55" s="58"/>
      <c r="C55" s="59">
        <f>SUM(C53:C54)</f>
        <v>177.6</v>
      </c>
    </row>
    <row r="56" spans="1:3" ht="14.25">
      <c r="A56" s="60" t="s">
        <v>371</v>
      </c>
      <c r="B56" s="61"/>
      <c r="C56" s="62">
        <f>SUM(C39+C26+C28+C49+C55+C52+C41)</f>
        <v>9878.08</v>
      </c>
    </row>
    <row r="57" spans="1:3" ht="12.75">
      <c r="A57" s="1"/>
      <c r="B57" s="9"/>
      <c r="C57" s="1"/>
    </row>
    <row r="58" spans="1:3" ht="12.75">
      <c r="A58" s="1"/>
      <c r="B58" s="9"/>
      <c r="C58" s="1"/>
    </row>
    <row r="59" spans="1:3" ht="12.75">
      <c r="A59" s="1"/>
      <c r="B59" s="9"/>
      <c r="C59" s="1"/>
    </row>
    <row r="60" spans="1:3" ht="12.75">
      <c r="A60" s="137"/>
      <c r="B60" s="137"/>
      <c r="C60" s="1"/>
    </row>
    <row r="61" spans="1:3" ht="12.75">
      <c r="A61" s="1"/>
      <c r="B61" s="9"/>
      <c r="C61" s="1"/>
    </row>
  </sheetData>
  <sheetProtection/>
  <mergeCells count="9">
    <mergeCell ref="A7:C7"/>
    <mergeCell ref="A8:C8"/>
    <mergeCell ref="A9:C9"/>
    <mergeCell ref="A60:B60"/>
    <mergeCell ref="A1:C1"/>
    <mergeCell ref="A2:C2"/>
    <mergeCell ref="A3:C3"/>
    <mergeCell ref="A6:C6"/>
    <mergeCell ref="A4:C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zain-secr-fo</dc:creator>
  <cp:keywords/>
  <dc:description/>
  <cp:lastModifiedBy>zain-raifo7-fo</cp:lastModifiedBy>
  <cp:lastPrinted>2016-03-01T12:43:20Z</cp:lastPrinted>
  <dcterms:created xsi:type="dcterms:W3CDTF">2007-10-24T04:15:56Z</dcterms:created>
  <dcterms:modified xsi:type="dcterms:W3CDTF">2016-03-01T12:44:35Z</dcterms:modified>
  <cp:category/>
  <cp:version/>
  <cp:contentType/>
  <cp:contentStatus/>
</cp:coreProperties>
</file>