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641" activeTab="5"/>
  </bookViews>
  <sheets>
    <sheet name="6" sheetId="1" r:id="rId1"/>
    <sheet name="2" sheetId="2" r:id="rId2"/>
    <sheet name="4" sheetId="3" r:id="rId3"/>
    <sheet name="1" sheetId="4" r:id="rId4"/>
    <sheet name="5" sheetId="5" r:id="rId5"/>
    <sheet name="7" sheetId="6" r:id="rId6"/>
    <sheet name="3" sheetId="7" r:id="rId7"/>
  </sheets>
  <definedNames/>
  <calcPr fullCalcOnLoad="1"/>
</workbook>
</file>

<file path=xl/sharedStrings.xml><?xml version="1.0" encoding="utf-8"?>
<sst xmlns="http://schemas.openxmlformats.org/spreadsheetml/2006/main" count="648" uniqueCount="253">
  <si>
    <t>ВСЕГО ДОХОДЫ</t>
  </si>
  <si>
    <t>Благоустройство</t>
  </si>
  <si>
    <t>600 00 00</t>
  </si>
  <si>
    <t>Уличное освещение</t>
  </si>
  <si>
    <t>600 01 00</t>
  </si>
  <si>
    <t>600 02 00</t>
  </si>
  <si>
    <t>600 04 00</t>
  </si>
  <si>
    <t>521 00 00</t>
  </si>
  <si>
    <t>Наименование</t>
  </si>
  <si>
    <t>ПР</t>
  </si>
  <si>
    <t>ЦСР</t>
  </si>
  <si>
    <t>Общегосударственные вопросы</t>
  </si>
  <si>
    <t>01</t>
  </si>
  <si>
    <t>Рз</t>
  </si>
  <si>
    <t>04</t>
  </si>
  <si>
    <t>местного самоуправления</t>
  </si>
  <si>
    <t>Выполнение функций органами</t>
  </si>
  <si>
    <t>Центральный аппарат</t>
  </si>
  <si>
    <t>002 04 00</t>
  </si>
  <si>
    <t>500</t>
  </si>
  <si>
    <t>Судебная система</t>
  </si>
  <si>
    <t>05</t>
  </si>
  <si>
    <t>Составление (изменение и дополнение)</t>
  </si>
  <si>
    <t>списков кандидатов в присяжные</t>
  </si>
  <si>
    <t>заседатели федеральных судов</t>
  </si>
  <si>
    <t>общей юрисдикции в Российской</t>
  </si>
  <si>
    <t>Федерации</t>
  </si>
  <si>
    <t>002 00 00</t>
  </si>
  <si>
    <t>Заинского муниципального района</t>
  </si>
  <si>
    <t>02</t>
  </si>
  <si>
    <t>03</t>
  </si>
  <si>
    <t>08</t>
  </si>
  <si>
    <t>тыс.рублей</t>
  </si>
  <si>
    <t xml:space="preserve">Наименование показателей </t>
  </si>
  <si>
    <t>Источники финансирования</t>
  </si>
  <si>
    <t>ИТОГО</t>
  </si>
  <si>
    <t>Жилищно-коммунальное хозяйство</t>
  </si>
  <si>
    <t xml:space="preserve">05 </t>
  </si>
  <si>
    <t>Организация и сожержание мест захоронения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</si>
  <si>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</si>
  <si>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бюджетной обеспеченности</t>
  </si>
  <si>
    <t>Руководство и управление в сфере установленных функций</t>
  </si>
  <si>
    <t>Функционирование Правительства Росссийской Федерации,высших исполнительных органов государственной власти субъектов Российской Федерации,местных администраций</t>
  </si>
  <si>
    <t>Другие общегосударственные вопросы</t>
  </si>
  <si>
    <t>13</t>
  </si>
  <si>
    <t>Культура и кинематография</t>
  </si>
  <si>
    <t>Содержание автомобильных дорог и инженерных сооружений на них в границах поселений в рамках благоустройства</t>
  </si>
  <si>
    <t>Межбюджетные трансферты бюджетам мунципальных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</si>
  <si>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521 06 00</t>
  </si>
  <si>
    <t>Иные межбюджетные трансферты</t>
  </si>
  <si>
    <t xml:space="preserve">Межбюджетные трансферты </t>
  </si>
  <si>
    <t xml:space="preserve">Культура </t>
  </si>
  <si>
    <t>КВСР</t>
  </si>
  <si>
    <t>КВР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</si>
  <si>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</si>
  <si>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</si>
  <si>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 прочих остатков средств бюджетов</t>
  </si>
  <si>
    <t>Увеличение остатков средств бюджетов</t>
  </si>
  <si>
    <t>Увеличение  прочих остатков средств бюджетов</t>
  </si>
  <si>
    <t>Уменьшение прочих остатков денежных средств  бюджетов поселений</t>
  </si>
  <si>
    <t xml:space="preserve">Приложение 2  </t>
  </si>
  <si>
    <t>Приложение 1</t>
  </si>
  <si>
    <t>Дотации бюджетам субъектов Российской Федерации и мунципальных образований</t>
  </si>
  <si>
    <t>Дотации на выравнивание бюджетной обеспеченности</t>
  </si>
  <si>
    <t>Код дохода</t>
  </si>
  <si>
    <t>по бюджетной классификации</t>
  </si>
  <si>
    <t xml:space="preserve"> 101 00000 00 0000  000</t>
  </si>
  <si>
    <t xml:space="preserve"> 106 00000 00 0000  000</t>
  </si>
  <si>
    <t xml:space="preserve"> 106 06000 00 0000  110</t>
  </si>
  <si>
    <t xml:space="preserve"> 111 00000 00 0000  000</t>
  </si>
  <si>
    <t xml:space="preserve"> 200 00000 00 0000  000</t>
  </si>
  <si>
    <t xml:space="preserve"> 202 00000 00 0000  000</t>
  </si>
  <si>
    <t xml:space="preserve"> 202 01000 00 0000 151</t>
  </si>
  <si>
    <t xml:space="preserve"> 202 01001 00 0000 151</t>
  </si>
  <si>
    <t xml:space="preserve"> 100 00000 00 0000  000</t>
  </si>
  <si>
    <t>дефицита бюджета города Заинска Заинского муниципального района</t>
  </si>
  <si>
    <t>Совет города Заинска</t>
  </si>
  <si>
    <t>Исполнительный комитет города Заинска</t>
  </si>
  <si>
    <t>Функционирование законодательных(представительных) органов государственной власти и представительных органов мунципальных образований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</si>
  <si>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</si>
  <si>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</si>
  <si>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</si>
  <si>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351 00 00</t>
  </si>
  <si>
    <t>351 05 00</t>
  </si>
  <si>
    <t>Реализация государственных функций связанных с общегосударственным управлением</t>
  </si>
  <si>
    <t>Выполнение других обязательств государства</t>
  </si>
  <si>
    <t>092 00 00</t>
  </si>
  <si>
    <t>092 03 00</t>
  </si>
  <si>
    <t>Озеленение</t>
  </si>
  <si>
    <t>Прочие мероприятия по благоустройству поселений</t>
  </si>
  <si>
    <t>600 05 00</t>
  </si>
  <si>
    <t>600 03 00</t>
  </si>
  <si>
    <t>Жилищное хозяйство</t>
  </si>
  <si>
    <t>Доходы от продажи земельных участков,находящихся в государственной и мунципальной собственности(за исключением земельных участков автономных учреждений)</t>
  </si>
  <si>
    <t xml:space="preserve"> 114 00000 00 0000  000</t>
  </si>
  <si>
    <t xml:space="preserve"> 111 05000 00 0000 120</t>
  </si>
  <si>
    <t>Уплата налога на имущество и земельного налога</t>
  </si>
  <si>
    <t>002 95 00</t>
  </si>
  <si>
    <t>Межбюджетные трансферты,передаваемые для компенсации дополнительных расходов,возникших в результате  решений,принятых органами власти другоого уровня</t>
  </si>
  <si>
    <t xml:space="preserve"> 202 04000 00 0000 151</t>
  </si>
  <si>
    <t>Единый сельскохозяйственный налог</t>
  </si>
  <si>
    <t>07</t>
  </si>
  <si>
    <t xml:space="preserve"> 114 06013 10 0000  430</t>
  </si>
  <si>
    <t>"Об исполнении  бюджета города Заинска</t>
  </si>
  <si>
    <t xml:space="preserve"> 109 00000 00 0000  000</t>
  </si>
  <si>
    <t>Приложение 5</t>
  </si>
  <si>
    <t xml:space="preserve">Заинского муниципального района </t>
  </si>
  <si>
    <t>Приложение 6</t>
  </si>
  <si>
    <t>"Об исполнении бюджета города Заинска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</si>
  <si>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</si>
  <si>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</si>
  <si>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</si>
  <si>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</si>
  <si>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</si>
  <si>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Налог на игорный бизнес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</si>
  <si>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</si>
  <si>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</si>
  <si>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</si>
  <si>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</si>
  <si>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</si>
  <si>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101 02000 01 0000 110</t>
  </si>
  <si>
    <t>Налог на доходы физических лиц с доходов источником которых является налоговый агент,за исключением доходов в отношении которых исчисление и уплата налога осуществляются в соотвестсвии со статьями 227,2271 и 228 НК РФ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</si>
  <si>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адвокаткие кабинеты и других лиц,занимающихся частной практикой в соответствии со статьей 227 НК РФ</t>
  </si>
  <si>
    <t>Налог на доходы физических лиц с доходов,полученных физическими лицами в соотвествии со статьей 228 НК РФ</t>
  </si>
  <si>
    <t xml:space="preserve"> 101 02010 01 0000  110</t>
  </si>
  <si>
    <t xml:space="preserve"> 101 02020 01 0000  110</t>
  </si>
  <si>
    <t>101 02030 01 0000 110</t>
  </si>
  <si>
    <t>НАЛОГИ НА ПРИБЫЛЬ,ДОХОДЫ</t>
  </si>
  <si>
    <t>105 03000 01 0000  110</t>
  </si>
  <si>
    <t>Земельный налог,взимаемый по ставка,установленным в соответствии с подпунктом 1 пункта 1 статьи 394 НКРФ и применяемым к объектам налогообложения,расположенным в границах поселений</t>
  </si>
  <si>
    <t>Земельный налог,взимаемый по ставка,установленным в соответствии с подпунктом 2 пункта 1 статьи 394 НКРФ и применяемым к объектам налогообложения,расположенным в границах поселений</t>
  </si>
  <si>
    <t>Земельный налог (по обязательствам,возникшим до 1 января 2006 года),мобилизуемый на территориях поселений</t>
  </si>
  <si>
    <t>Доходы,получаемые в виде арендной либо иной платы за передачу в возмездное пользование государственного и мунципального имущества(за исключением имущества автономных учреждений, а также имущества государственных и мунципальных унитарных предприятий, в том числе казенных)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</si>
  <si>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</si>
  <si>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105 00000 00 0000 000</t>
  </si>
  <si>
    <t>Кассовое</t>
  </si>
  <si>
    <t>исполнение</t>
  </si>
  <si>
    <t>Доходы</t>
  </si>
  <si>
    <t>ДОХОДЫ ОТ ИСПОЛЬЗОВАНИЯ  ИМУЩЕСТВА, НАХОДЯЩЕГОСЯ В ГОСУДАРСТВЕННОЙ И МУНИЦИПАЛЬНОЙ СОБСТВЕННОСТИ</t>
  </si>
  <si>
    <t>Код администратора поступлений</t>
  </si>
  <si>
    <t>000</t>
  </si>
  <si>
    <t>182</t>
  </si>
  <si>
    <t>832</t>
  </si>
  <si>
    <t>833</t>
  </si>
  <si>
    <t>Расходы</t>
  </si>
  <si>
    <t>Кассовое исполнение</t>
  </si>
  <si>
    <t xml:space="preserve">"Об исполнении   бюджета города Заинска </t>
  </si>
  <si>
    <t xml:space="preserve">по кодам классификации источников финансирования </t>
  </si>
  <si>
    <t>0105 0201 00 0000 610</t>
  </si>
  <si>
    <t>0100 0000 00 0000 000</t>
  </si>
  <si>
    <t>0105 0000 00 0000 000</t>
  </si>
  <si>
    <t>Изменение остатков средств на счетах по учету  средств бюжетов</t>
  </si>
  <si>
    <t>0105 0000 00 0000 500</t>
  </si>
  <si>
    <t>0105 0200 00 0000 500</t>
  </si>
  <si>
    <t>0105 0201 10 0000 510</t>
  </si>
  <si>
    <t>0105 0200 00 0000 600</t>
  </si>
  <si>
    <t>Уменьшение прочих остатков денежных средств бюджетов</t>
  </si>
  <si>
    <t xml:space="preserve">Увеличение прочих остатков денежных средств  бюджетов </t>
  </si>
  <si>
    <t>0105 0201 00 0000 510</t>
  </si>
  <si>
    <t>0105 0201 10 0000 610</t>
  </si>
  <si>
    <t>ИСТОЧНИКИ ВНУТРЕННЕГО ФИНАНСИРОВАНИЯ ДЕФИЦИТОВ БЮДЖЕТОВ</t>
  </si>
  <si>
    <t>Источники финансирования дефицита бюджета</t>
  </si>
  <si>
    <t xml:space="preserve"> города Заинска Заинского муниципального района </t>
  </si>
  <si>
    <t>по кодам групп,подгрупп,статей,видов источников</t>
  </si>
  <si>
    <t>финансирования дефицита бюджетов классификации</t>
  </si>
  <si>
    <t>операций сектора государственного управления</t>
  </si>
  <si>
    <t>Код источника финансирования по бюджетной классификации</t>
  </si>
  <si>
    <t>Наименование показателя</t>
  </si>
  <si>
    <t xml:space="preserve">"Об исполнении бюджета города Заинска </t>
  </si>
  <si>
    <t>Приложение 4</t>
  </si>
  <si>
    <t>Приложение 3</t>
  </si>
  <si>
    <t>0105 0000 00 0000 600</t>
  </si>
  <si>
    <t xml:space="preserve"> бюджета города Заинска Заинского муниципального района по ведомственной </t>
  </si>
  <si>
    <t>(тыс.рублей)</t>
  </si>
  <si>
    <t xml:space="preserve">бюджета города Заинска Заинского муниципального района </t>
  </si>
  <si>
    <t>Приложение 7</t>
  </si>
  <si>
    <t>Отчет</t>
  </si>
  <si>
    <t>КВСР,раздел,подраздел, КСЦР,КВР</t>
  </si>
  <si>
    <t>Цели</t>
  </si>
  <si>
    <t>Итого</t>
  </si>
  <si>
    <t>к  решению Совета города Заинска</t>
  </si>
  <si>
    <t xml:space="preserve">к  решению Совета  города Заинска </t>
  </si>
  <si>
    <t xml:space="preserve">к  решению Совета города Заинска </t>
  </si>
  <si>
    <t xml:space="preserve">к  решению Совета города Заинска    </t>
  </si>
  <si>
    <t>Расходы на выплату персоналу в целях обеспечения выполнения функций государственными(муниципальными)органами казенными учреждениями,органами управления государственными внебюджетными фондами</t>
  </si>
  <si>
    <t>100</t>
  </si>
  <si>
    <t>Закупка товаров,работ и услуг для государственных и муниципальных нужд</t>
  </si>
  <si>
    <t>200</t>
  </si>
  <si>
    <t>Иные бюджетные ассигнования</t>
  </si>
  <si>
    <t xml:space="preserve">092 03 00 </t>
  </si>
  <si>
    <t>800</t>
  </si>
  <si>
    <t>351 05 01</t>
  </si>
  <si>
    <t xml:space="preserve">Кассовое 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</si>
  <si>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</si>
  <si>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Заинского муниципального района за 2015 год"</t>
  </si>
  <si>
    <t>от "____________"____________2016 №___________</t>
  </si>
  <si>
    <t>по кодам класификации доходов бюджетов за 2015 год</t>
  </si>
  <si>
    <t>бюджета города Заинска Заинского муниципального района по кодам видов доходов,подвидов доходов,классификации операций сектора государственного управления,относящихся к доходам бюджета   за 2015 год</t>
  </si>
  <si>
    <t>от "______"_______________2016 №_______</t>
  </si>
  <si>
    <t>структуре расходов бюджета за 2015 год</t>
  </si>
  <si>
    <t xml:space="preserve"> бюджета города Заинска Заинского муниципального района  по разделам и подразделам классификации расходов бюджетов за  2015 год</t>
  </si>
  <si>
    <t>от "_____"_________2016 №_______</t>
  </si>
  <si>
    <t xml:space="preserve">  Заинского муниципального района за 2015 год"</t>
  </si>
  <si>
    <t>от "_____"______________2016 №_______</t>
  </si>
  <si>
    <t>дефицита бюджетов за 2015 год</t>
  </si>
  <si>
    <t>относящихся к источникам финансирования дефицита за 2015 год</t>
  </si>
  <si>
    <t>от "_____"________________2016 №_____</t>
  </si>
  <si>
    <t xml:space="preserve"> 106 01000 13 0000  110</t>
  </si>
  <si>
    <t xml:space="preserve"> 106 05000 02 0000  110</t>
  </si>
  <si>
    <t xml:space="preserve"> 106 06033 13 0000  110</t>
  </si>
  <si>
    <t xml:space="preserve"> 106 06043 13 0000  110</t>
  </si>
  <si>
    <t>109 04053 13 0000 110</t>
  </si>
  <si>
    <t>111 05013 13 0000 120</t>
  </si>
  <si>
    <t xml:space="preserve"> 114 02053 13 0000  430</t>
  </si>
  <si>
    <t>111 09045 13 0000 120</t>
  </si>
  <si>
    <t xml:space="preserve"> 111 00000 00 0000 120</t>
  </si>
  <si>
    <t xml:space="preserve"> 116 00000 00 0000  430</t>
  </si>
  <si>
    <t xml:space="preserve"> 116 23051 13 0000  140</t>
  </si>
  <si>
    <t xml:space="preserve"> 116 90050 13 0000  140</t>
  </si>
  <si>
    <t>415</t>
  </si>
  <si>
    <t>Прочие поступления от использования имущества,находящегося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предприятий)</t>
  </si>
  <si>
    <t>Штрафы,санкции,возмещение ущерба</t>
  </si>
  <si>
    <t>Доходы от возмещения ущерба при возникновении страховых случаев по обязательному страхованию гражданской ответственности,когда выгодоприобретателями выступают получатели средств бюджетов городских поселений</t>
  </si>
  <si>
    <t>Прочие поступления от денежных взысканий,зачисляемые в бюджеты городских поселений</t>
  </si>
  <si>
    <t xml:space="preserve"> 202 01001 13 0000 151</t>
  </si>
  <si>
    <t xml:space="preserve"> 202 04012 13 0000 151</t>
  </si>
  <si>
    <t xml:space="preserve"> 106 05000 13 0000  110</t>
  </si>
  <si>
    <t xml:space="preserve"> 114 06013 13 0000  430</t>
  </si>
  <si>
    <t xml:space="preserve"> 116 00000 00 0000  000</t>
  </si>
  <si>
    <t>020 00 03</t>
  </si>
  <si>
    <t>Бюджетные инвестиции, не включенные в целевые программы</t>
  </si>
  <si>
    <t>102 01 02</t>
  </si>
  <si>
    <t>Капитальные вложения в объекты мунципальной собственности</t>
  </si>
  <si>
    <t>400</t>
  </si>
  <si>
    <t>Мероприятия в области жилищно-коммунального хозяйства</t>
  </si>
  <si>
    <t>990 76 03</t>
  </si>
  <si>
    <t>Муниципальная программа "Чистая вода-долгая жизнь"</t>
  </si>
  <si>
    <t>Премирование победителей на звание "Самый благоустроенный населенный пункт Репсублики Татарстан"</t>
  </si>
  <si>
    <t>048 14 20</t>
  </si>
  <si>
    <t>Мероприятия по созданию и обустройству парков и скверов</t>
  </si>
  <si>
    <t>600 14 16</t>
  </si>
  <si>
    <t>Обеспечение проведение выборов и референдумов</t>
  </si>
  <si>
    <t>Проведение выборов и референдумов</t>
  </si>
  <si>
    <t>829 0113 0920300 200</t>
  </si>
  <si>
    <t>829 0503 6001416 200</t>
  </si>
  <si>
    <t>Оплата услуг по технической инвентаризации парков города Заинска</t>
  </si>
  <si>
    <t>Погашение задолженности по коммунальным услугам по муниципальной квартире</t>
  </si>
  <si>
    <t xml:space="preserve">об использовании бюджетных ассигнований </t>
  </si>
  <si>
    <t xml:space="preserve">Проведение капитального ремонта и оснащение служебной квартиры </t>
  </si>
  <si>
    <t>Сумма ,            тыс.рублей</t>
  </si>
  <si>
    <t xml:space="preserve">за счет резервного фонда Исполнительного комитета </t>
  </si>
  <si>
    <t>города Заинска Заинского муниципального района за 2015 год</t>
  </si>
  <si>
    <t>829 0501 9907603 200              829 0113 0920300 200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</si>
</sst>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000000.0"/>
    <numFmt numFmtId="168" formatCode="000000.00"/>
    <numFmt numFmtId="169" formatCode="0.000"/>
    <numFmt numFmtId="170" formatCode="#,##0.00&quot;р.&quot;"/>
    <numFmt numFmtId="171" formatCode="_-* #,##0.0_р_._-;\-* #,##0.0_р_._-;_-* &quot;-&quot;??_р_._-;_-@_-"/>
    <numFmt numFmtId="172" formatCode="_-* #,##0_р_._-;\-* #,##0_р_._-;_-* &quot;-&quot;??_р_._-;_-@_-"/>
    <numFmt numFmtId="173" formatCode="0.0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#,##0.0_ ;\-#,##0.0\ "/>
    <numFmt numFmtId="178" formatCode="#,##0_ ;\-#,##0\ "/>
    <numFmt numFmtId="179" formatCode="#,##0.00_ ;\-#,##0.00\ "/>
    <numFmt numFmtId="180" formatCode="_-* #,##0.0_р_._-;\-* #,##0.0_р_._-;_-* &quot;-&quot;?_р_._-;_-@_-"/>
    <numFmt numFmtId="181" formatCode="0.00000"/>
    <numFmt numFmtId="182" formatCode="0.000000"/>
    <numFmt numFmtId="183" formatCode="0.0000000"/>
    <numFmt numFmtId="184" formatCode="_-* #,##0.0&quot;р.&quot;_-;\-* #,##0.0&quot;р.&quot;_-;_-* &quot;-&quot;?&quot;р.&quot;_-;_-@_-"/>
    <numFmt numFmtId="185" formatCode="_-* #,##0.00&quot;р.&quot;_-;\-* #,##0.00&quot;р.&quot;_-;_-* &quot;-&quot;?&quot;р.&quot;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00_р_._-;\-* #,##0.00000000_р_._-;_-* &quot;-&quot;??_р_._-;_-@_-"/>
    <numFmt numFmtId="189" formatCode="_-* #,##0.000000000_р_._-;\-* #,##0.0000000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33" borderId="14" xfId="0" applyFont="1" applyFill="1" applyBorder="1" applyAlignment="1">
      <alignment horizontal="center"/>
    </xf>
    <xf numFmtId="164" fontId="11" fillId="33" borderId="15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9" fillId="0" borderId="0" xfId="60" applyNumberFormat="1" applyFont="1" applyAlignment="1">
      <alignment horizontal="center"/>
    </xf>
    <xf numFmtId="49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center"/>
    </xf>
    <xf numFmtId="49" fontId="8" fillId="0" borderId="0" xfId="60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33" borderId="13" xfId="0" applyFont="1" applyFill="1" applyBorder="1" applyAlignment="1">
      <alignment wrapText="1"/>
    </xf>
    <xf numFmtId="0" fontId="9" fillId="33" borderId="14" xfId="0" applyFont="1" applyFill="1" applyBorder="1" applyAlignment="1">
      <alignment/>
    </xf>
    <xf numFmtId="164" fontId="9" fillId="33" borderId="15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/>
    </xf>
    <xf numFmtId="0" fontId="11" fillId="33" borderId="16" xfId="0" applyFont="1" applyFill="1" applyBorder="1" applyAlignment="1">
      <alignment horizontal="center"/>
    </xf>
    <xf numFmtId="164" fontId="11" fillId="33" borderId="16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49" fontId="12" fillId="0" borderId="0" xfId="6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49" fontId="13" fillId="0" borderId="0" xfId="6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3" fillId="33" borderId="0" xfId="0" applyFont="1" applyFill="1" applyAlignment="1">
      <alignment vertical="center"/>
    </xf>
    <xf numFmtId="164" fontId="12" fillId="33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33" borderId="11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/>
    </xf>
    <xf numFmtId="0" fontId="12" fillId="33" borderId="12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49" fontId="1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4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33" fillId="0" borderId="0" xfId="0" applyFont="1" applyAlignment="1">
      <alignment/>
    </xf>
    <xf numFmtId="0" fontId="10" fillId="0" borderId="13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164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 wrapText="1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zoomScalePageLayoutView="0" workbookViewId="0" topLeftCell="A1">
      <selection activeCell="A5" sqref="A5:C5"/>
    </sheetView>
  </sheetViews>
  <sheetFormatPr defaultColWidth="9.00390625" defaultRowHeight="17.25" customHeight="1"/>
  <cols>
    <col min="1" max="1" width="61.625" style="5" customWidth="1"/>
    <col min="2" max="2" width="32.625" style="5" customWidth="1"/>
    <col min="3" max="3" width="20.25390625" style="5" customWidth="1"/>
    <col min="4" max="16384" width="9.125" style="5" customWidth="1"/>
  </cols>
  <sheetData>
    <row r="1" spans="1:3" ht="14.25" customHeight="1">
      <c r="A1" s="94" t="s">
        <v>107</v>
      </c>
      <c r="B1" s="94"/>
      <c r="C1" s="94"/>
    </row>
    <row r="2" spans="1:3" ht="14.25" customHeight="1">
      <c r="A2" s="94" t="s">
        <v>180</v>
      </c>
      <c r="B2" s="94"/>
      <c r="C2" s="94"/>
    </row>
    <row r="3" spans="1:3" ht="14.25" customHeight="1">
      <c r="A3" s="95" t="s">
        <v>106</v>
      </c>
      <c r="B3" s="95"/>
      <c r="C3" s="95"/>
    </row>
    <row r="4" spans="1:3" ht="15" customHeight="1">
      <c r="A4" s="94" t="s">
        <v>108</v>
      </c>
      <c r="B4" s="94"/>
      <c r="C4" s="94"/>
    </row>
    <row r="5" spans="1:3" ht="27" customHeight="1">
      <c r="A5" s="94" t="s">
        <v>194</v>
      </c>
      <c r="B5" s="94"/>
      <c r="C5" s="94"/>
    </row>
    <row r="6" spans="1:3" ht="17.25" customHeight="1">
      <c r="A6" s="94" t="s">
        <v>203</v>
      </c>
      <c r="B6" s="94"/>
      <c r="C6" s="84"/>
    </row>
    <row r="7" spans="1:3" ht="17.25" customHeight="1">
      <c r="A7" s="47"/>
      <c r="B7" s="17"/>
      <c r="C7" s="47"/>
    </row>
    <row r="8" spans="1:3" ht="17.25" customHeight="1">
      <c r="A8" s="90" t="s">
        <v>161</v>
      </c>
      <c r="B8" s="90"/>
      <c r="C8" s="99"/>
    </row>
    <row r="9" spans="1:3" ht="17.25" customHeight="1">
      <c r="A9" s="96" t="s">
        <v>162</v>
      </c>
      <c r="B9" s="96"/>
      <c r="C9" s="99"/>
    </row>
    <row r="10" spans="1:3" ht="17.25" customHeight="1">
      <c r="A10" s="90" t="s">
        <v>163</v>
      </c>
      <c r="B10" s="90"/>
      <c r="C10" s="99"/>
    </row>
    <row r="11" spans="1:3" ht="17.25" customHeight="1">
      <c r="A11" s="90" t="s">
        <v>164</v>
      </c>
      <c r="B11" s="99"/>
      <c r="C11" s="99"/>
    </row>
    <row r="12" spans="1:3" ht="17.25" customHeight="1">
      <c r="A12" s="90" t="s">
        <v>165</v>
      </c>
      <c r="B12" s="99"/>
      <c r="C12" s="99"/>
    </row>
    <row r="13" spans="1:3" ht="17.25" customHeight="1">
      <c r="A13" s="90" t="s">
        <v>205</v>
      </c>
      <c r="B13" s="99"/>
      <c r="C13" s="99"/>
    </row>
    <row r="14" spans="1:3" ht="17.25" customHeight="1">
      <c r="A14" s="75"/>
      <c r="B14" s="18"/>
      <c r="C14" s="18"/>
    </row>
    <row r="15" spans="1:3" s="6" customFormat="1" ht="17.25" customHeight="1">
      <c r="A15" s="76"/>
      <c r="B15" s="76"/>
      <c r="C15" s="77" t="s">
        <v>173</v>
      </c>
    </row>
    <row r="16" spans="1:3" s="6" customFormat="1" ht="17.25" customHeight="1">
      <c r="A16" s="25" t="s">
        <v>33</v>
      </c>
      <c r="B16" s="87" t="s">
        <v>166</v>
      </c>
      <c r="C16" s="87" t="s">
        <v>145</v>
      </c>
    </row>
    <row r="17" spans="1:3" s="6" customFormat="1" ht="28.5" customHeight="1">
      <c r="A17" s="79"/>
      <c r="B17" s="88"/>
      <c r="C17" s="88"/>
    </row>
    <row r="18" spans="1:3" s="6" customFormat="1" ht="33" customHeight="1">
      <c r="A18" s="81" t="s">
        <v>160</v>
      </c>
      <c r="B18" s="20" t="s">
        <v>149</v>
      </c>
      <c r="C18" s="97">
        <v>-5808.2</v>
      </c>
    </row>
    <row r="19" spans="1:3" s="6" customFormat="1" ht="42" customHeight="1">
      <c r="A19" s="31" t="s">
        <v>151</v>
      </c>
      <c r="B19" s="20" t="s">
        <v>150</v>
      </c>
      <c r="C19" s="20">
        <f>SUM(C27+C22)</f>
        <v>5808.1999999999825</v>
      </c>
    </row>
    <row r="20" spans="1:3" s="6" customFormat="1" ht="17.25" customHeight="1">
      <c r="A20" s="19" t="s">
        <v>57</v>
      </c>
      <c r="B20" s="20" t="s">
        <v>152</v>
      </c>
      <c r="C20" s="20">
        <f>SUM(C21)</f>
        <v>-149537.6</v>
      </c>
    </row>
    <row r="21" spans="1:3" s="6" customFormat="1" ht="24.75" customHeight="1">
      <c r="A21" s="19" t="s">
        <v>58</v>
      </c>
      <c r="B21" s="20" t="s">
        <v>153</v>
      </c>
      <c r="C21" s="20">
        <f>SUM(C23)</f>
        <v>-149537.6</v>
      </c>
    </row>
    <row r="22" spans="1:3" s="6" customFormat="1" ht="36.75" customHeight="1">
      <c r="A22" s="31" t="s">
        <v>157</v>
      </c>
      <c r="B22" s="20" t="s">
        <v>158</v>
      </c>
      <c r="C22" s="20">
        <f>SUM(C23)</f>
        <v>-149537.6</v>
      </c>
    </row>
    <row r="23" spans="1:3" s="6" customFormat="1" ht="40.5" customHeight="1">
      <c r="A23" s="31" t="s">
        <v>54</v>
      </c>
      <c r="B23" s="20" t="s">
        <v>154</v>
      </c>
      <c r="C23" s="20">
        <v>-149537.6</v>
      </c>
    </row>
    <row r="24" spans="1:3" s="6" customFormat="1" ht="46.5" customHeight="1">
      <c r="A24" s="19" t="s">
        <v>55</v>
      </c>
      <c r="B24" s="20" t="s">
        <v>171</v>
      </c>
      <c r="C24" s="20">
        <f>SUM(C27)</f>
        <v>155345.8</v>
      </c>
    </row>
    <row r="25" spans="1:3" s="6" customFormat="1" ht="33.75" customHeight="1">
      <c r="A25" s="19" t="s">
        <v>56</v>
      </c>
      <c r="B25" s="20" t="s">
        <v>155</v>
      </c>
      <c r="C25" s="20">
        <f>SUM(C27)</f>
        <v>155345.8</v>
      </c>
    </row>
    <row r="26" spans="1:3" s="6" customFormat="1" ht="40.5" customHeight="1">
      <c r="A26" s="31" t="s">
        <v>156</v>
      </c>
      <c r="B26" s="20" t="s">
        <v>148</v>
      </c>
      <c r="C26" s="20">
        <v>155099.6</v>
      </c>
    </row>
    <row r="27" spans="1:3" s="6" customFormat="1" ht="31.5" customHeight="1">
      <c r="A27" s="31" t="s">
        <v>59</v>
      </c>
      <c r="B27" s="20" t="s">
        <v>159</v>
      </c>
      <c r="C27" s="20">
        <v>155345.8</v>
      </c>
    </row>
    <row r="28" spans="1:3" s="6" customFormat="1" ht="17.25" customHeight="1">
      <c r="A28"/>
      <c r="B28"/>
      <c r="C28"/>
    </row>
    <row r="29" spans="1:2" s="6" customFormat="1" ht="17.25" customHeight="1">
      <c r="A29" s="9"/>
      <c r="B29" s="9"/>
    </row>
    <row r="30" s="6" customFormat="1" ht="17.25" customHeight="1"/>
    <row r="31" s="6" customFormat="1" ht="17.25" customHeight="1"/>
    <row r="32" s="6" customFormat="1" ht="17.25" customHeight="1"/>
    <row r="33" s="6" customFormat="1" ht="17.25" customHeight="1"/>
    <row r="34" s="6" customFormat="1" ht="17.25" customHeight="1"/>
    <row r="35" s="6" customFormat="1" ht="17.25" customHeight="1"/>
  </sheetData>
  <sheetProtection/>
  <mergeCells count="14">
    <mergeCell ref="A9:C9"/>
    <mergeCell ref="A10:C10"/>
    <mergeCell ref="A11:C11"/>
    <mergeCell ref="A12:C12"/>
    <mergeCell ref="A13:C13"/>
    <mergeCell ref="B16:B17"/>
    <mergeCell ref="C16:C17"/>
    <mergeCell ref="A8:C8"/>
    <mergeCell ref="A1:C1"/>
    <mergeCell ref="A2:C2"/>
    <mergeCell ref="A3:C3"/>
    <mergeCell ref="A4:C4"/>
    <mergeCell ref="A5:C5"/>
    <mergeCell ref="A6:C6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B1">
      <selection activeCell="B14" sqref="B14"/>
    </sheetView>
  </sheetViews>
  <sheetFormatPr defaultColWidth="9.00390625" defaultRowHeight="12.75"/>
  <cols>
    <col min="1" max="1" width="9.125" style="1" customWidth="1"/>
    <col min="2" max="2" width="77.625" style="1" customWidth="1"/>
    <col min="3" max="3" width="33.625" style="2" customWidth="1"/>
    <col min="4" max="4" width="24.00390625" style="1" customWidth="1"/>
    <col min="5" max="16384" width="9.125" style="1" customWidth="1"/>
  </cols>
  <sheetData>
    <row r="1" spans="2:4" ht="15.75">
      <c r="B1" s="19"/>
      <c r="C1" s="94" t="s">
        <v>60</v>
      </c>
      <c r="D1" s="94"/>
    </row>
    <row r="2" spans="2:4" ht="14.25" customHeight="1">
      <c r="B2" s="95" t="s">
        <v>181</v>
      </c>
      <c r="C2" s="95"/>
      <c r="D2" s="95"/>
    </row>
    <row r="3" spans="2:4" ht="14.25" customHeight="1">
      <c r="B3" s="95" t="s">
        <v>28</v>
      </c>
      <c r="C3" s="95"/>
      <c r="D3" s="95"/>
    </row>
    <row r="4" spans="2:4" ht="15.75">
      <c r="B4" s="94" t="s">
        <v>168</v>
      </c>
      <c r="C4" s="94"/>
      <c r="D4" s="94"/>
    </row>
    <row r="5" spans="2:4" ht="14.25" customHeight="1">
      <c r="B5" s="95" t="s">
        <v>194</v>
      </c>
      <c r="C5" s="95"/>
      <c r="D5" s="95"/>
    </row>
    <row r="6" spans="2:4" ht="15.75">
      <c r="B6" s="19"/>
      <c r="C6" s="94" t="s">
        <v>195</v>
      </c>
      <c r="D6" s="94"/>
    </row>
    <row r="7" spans="2:4" ht="15.75">
      <c r="B7" s="19"/>
      <c r="C7" s="20"/>
      <c r="D7" s="21"/>
    </row>
    <row r="8" spans="2:4" ht="18.75">
      <c r="B8" s="90" t="s">
        <v>137</v>
      </c>
      <c r="C8" s="90"/>
      <c r="D8" s="90"/>
    </row>
    <row r="9" spans="2:4" ht="60.75" customHeight="1">
      <c r="B9" s="96" t="s">
        <v>197</v>
      </c>
      <c r="C9" s="96"/>
      <c r="D9" s="96"/>
    </row>
    <row r="10" spans="2:4" ht="15.75">
      <c r="B10" s="83"/>
      <c r="C10" s="83"/>
      <c r="D10" s="83"/>
    </row>
    <row r="11" spans="2:4" ht="15.75">
      <c r="B11" s="19"/>
      <c r="C11" s="20"/>
      <c r="D11" s="23" t="s">
        <v>173</v>
      </c>
    </row>
    <row r="12" spans="2:4" ht="15.75">
      <c r="B12" s="24"/>
      <c r="C12" s="25" t="s">
        <v>64</v>
      </c>
      <c r="D12" s="24" t="s">
        <v>135</v>
      </c>
    </row>
    <row r="13" spans="2:4" ht="15.75">
      <c r="B13" s="26" t="s">
        <v>8</v>
      </c>
      <c r="C13" s="27" t="s">
        <v>65</v>
      </c>
      <c r="D13" s="26" t="s">
        <v>136</v>
      </c>
    </row>
    <row r="14" spans="2:4" ht="15.75">
      <c r="B14" s="19"/>
      <c r="C14" s="20"/>
      <c r="D14" s="19"/>
    </row>
    <row r="15" spans="2:4" ht="15.75">
      <c r="B15" s="28" t="s">
        <v>109</v>
      </c>
      <c r="C15" s="22" t="s">
        <v>74</v>
      </c>
      <c r="D15" s="22">
        <f>D16+D21+D23+D29+D31+D35+D38</f>
        <v>107792.4</v>
      </c>
    </row>
    <row r="16" spans="2:4" ht="15.75">
      <c r="B16" s="19" t="s">
        <v>127</v>
      </c>
      <c r="C16" s="20" t="s">
        <v>66</v>
      </c>
      <c r="D16" s="20">
        <f>D17</f>
        <v>46729.200000000004</v>
      </c>
    </row>
    <row r="17" spans="2:4" ht="15.75">
      <c r="B17" s="19" t="s">
        <v>110</v>
      </c>
      <c r="C17" s="20" t="s">
        <v>120</v>
      </c>
      <c r="D17" s="20">
        <f>D18+D19+D20</f>
        <v>46729.200000000004</v>
      </c>
    </row>
    <row r="18" spans="2:4" ht="63">
      <c r="B18" s="31" t="s">
        <v>121</v>
      </c>
      <c r="C18" s="33" t="s">
        <v>124</v>
      </c>
      <c r="D18" s="33">
        <v>46517.8</v>
      </c>
    </row>
    <row r="19" spans="2:4" ht="94.5">
      <c r="B19" s="31" t="s">
        <v>122</v>
      </c>
      <c r="C19" s="33" t="s">
        <v>125</v>
      </c>
      <c r="D19" s="33">
        <v>185.8</v>
      </c>
    </row>
    <row r="20" spans="2:4" ht="31.5">
      <c r="B20" s="31" t="s">
        <v>123</v>
      </c>
      <c r="C20" s="33" t="s">
        <v>126</v>
      </c>
      <c r="D20" s="33">
        <v>25.6</v>
      </c>
    </row>
    <row r="21" spans="2:4" ht="15.75">
      <c r="B21" s="31" t="s">
        <v>111</v>
      </c>
      <c r="C21" s="33" t="s">
        <v>134</v>
      </c>
      <c r="D21" s="33">
        <f>D22</f>
        <v>49.5</v>
      </c>
    </row>
    <row r="22" spans="2:4" ht="15.75">
      <c r="B22" s="19" t="s">
        <v>100</v>
      </c>
      <c r="C22" s="33" t="s">
        <v>128</v>
      </c>
      <c r="D22" s="33">
        <v>49.5</v>
      </c>
    </row>
    <row r="23" spans="2:4" ht="15.75">
      <c r="B23" s="19" t="s">
        <v>112</v>
      </c>
      <c r="C23" s="33" t="s">
        <v>67</v>
      </c>
      <c r="D23" s="33">
        <f>SUM(D24:D26)</f>
        <v>43937.3</v>
      </c>
    </row>
    <row r="24" spans="2:4" ht="15.75">
      <c r="B24" s="19" t="s">
        <v>113</v>
      </c>
      <c r="C24" s="33" t="s">
        <v>207</v>
      </c>
      <c r="D24" s="33">
        <v>7154</v>
      </c>
    </row>
    <row r="25" spans="2:4" ht="15.75">
      <c r="B25" s="19" t="s">
        <v>114</v>
      </c>
      <c r="C25" s="33" t="s">
        <v>226</v>
      </c>
      <c r="D25" s="33">
        <v>3.5</v>
      </c>
    </row>
    <row r="26" spans="2:4" ht="15.75">
      <c r="B26" s="19" t="s">
        <v>115</v>
      </c>
      <c r="C26" s="33" t="s">
        <v>68</v>
      </c>
      <c r="D26" s="33">
        <f>D27+D28</f>
        <v>36779.8</v>
      </c>
    </row>
    <row r="27" spans="2:4" ht="47.25">
      <c r="B27" s="31" t="s">
        <v>129</v>
      </c>
      <c r="C27" s="33" t="s">
        <v>209</v>
      </c>
      <c r="D27" s="33">
        <v>29772.3</v>
      </c>
    </row>
    <row r="28" spans="2:4" ht="47.25">
      <c r="B28" s="31" t="s">
        <v>130</v>
      </c>
      <c r="C28" s="33" t="s">
        <v>210</v>
      </c>
      <c r="D28" s="33">
        <v>7007.5</v>
      </c>
    </row>
    <row r="29" spans="2:4" ht="31.5">
      <c r="B29" s="31" t="s">
        <v>116</v>
      </c>
      <c r="C29" s="33" t="s">
        <v>104</v>
      </c>
      <c r="D29" s="33">
        <v>-7.8</v>
      </c>
    </row>
    <row r="30" spans="2:4" ht="31.5">
      <c r="B30" s="31" t="s">
        <v>131</v>
      </c>
      <c r="C30" s="33" t="s">
        <v>211</v>
      </c>
      <c r="D30" s="33">
        <v>-7.8</v>
      </c>
    </row>
    <row r="31" spans="2:4" ht="31.5">
      <c r="B31" s="31" t="s">
        <v>138</v>
      </c>
      <c r="C31" s="33" t="s">
        <v>69</v>
      </c>
      <c r="D31" s="33">
        <f>SUM(D32)</f>
        <v>14567.9</v>
      </c>
    </row>
    <row r="32" spans="2:4" ht="78.75">
      <c r="B32" s="31" t="s">
        <v>132</v>
      </c>
      <c r="C32" s="33" t="s">
        <v>95</v>
      </c>
      <c r="D32" s="33">
        <f>SUM(D33+D34)</f>
        <v>14567.9</v>
      </c>
    </row>
    <row r="33" spans="2:4" ht="63">
      <c r="B33" s="31" t="s">
        <v>133</v>
      </c>
      <c r="C33" s="33" t="s">
        <v>212</v>
      </c>
      <c r="D33" s="33">
        <v>14475.6</v>
      </c>
    </row>
    <row r="34" spans="2:4" ht="63">
      <c r="B34" s="31" t="s">
        <v>193</v>
      </c>
      <c r="C34" s="33" t="s">
        <v>214</v>
      </c>
      <c r="D34" s="33">
        <v>92.3</v>
      </c>
    </row>
    <row r="35" spans="2:4" ht="31.5">
      <c r="B35" s="31" t="s">
        <v>117</v>
      </c>
      <c r="C35" s="33" t="s">
        <v>94</v>
      </c>
      <c r="D35" s="33">
        <f>SUM(D36:D37)</f>
        <v>2438.7</v>
      </c>
    </row>
    <row r="36" spans="2:4" ht="47.25">
      <c r="B36" s="31" t="s">
        <v>93</v>
      </c>
      <c r="C36" s="33" t="s">
        <v>213</v>
      </c>
      <c r="D36" s="33">
        <v>1040.4</v>
      </c>
    </row>
    <row r="37" spans="2:4" ht="31.5">
      <c r="B37" s="31" t="s">
        <v>39</v>
      </c>
      <c r="C37" s="33" t="s">
        <v>227</v>
      </c>
      <c r="D37" s="33">
        <v>1398.3</v>
      </c>
    </row>
    <row r="38" spans="2:4" ht="15.75">
      <c r="B38" s="31" t="s">
        <v>221</v>
      </c>
      <c r="C38" s="33" t="s">
        <v>228</v>
      </c>
      <c r="D38" s="33">
        <f>SUM(D39:D40)</f>
        <v>77.6</v>
      </c>
    </row>
    <row r="39" spans="2:4" ht="63">
      <c r="B39" s="31" t="s">
        <v>222</v>
      </c>
      <c r="C39" s="33" t="s">
        <v>217</v>
      </c>
      <c r="D39" s="33">
        <v>6.3</v>
      </c>
    </row>
    <row r="40" spans="2:4" ht="31.5">
      <c r="B40" s="31" t="s">
        <v>223</v>
      </c>
      <c r="C40" s="33" t="s">
        <v>218</v>
      </c>
      <c r="D40" s="33">
        <v>71.3</v>
      </c>
    </row>
    <row r="41" spans="2:4" ht="15.75">
      <c r="B41" s="28" t="s">
        <v>118</v>
      </c>
      <c r="C41" s="34" t="s">
        <v>70</v>
      </c>
      <c r="D41" s="35">
        <f>SUM(D42)</f>
        <v>41499</v>
      </c>
    </row>
    <row r="42" spans="2:4" ht="31.5">
      <c r="B42" s="31" t="s">
        <v>119</v>
      </c>
      <c r="C42" s="33" t="s">
        <v>71</v>
      </c>
      <c r="D42" s="36">
        <f>SUM(D43+D46)</f>
        <v>41499</v>
      </c>
    </row>
    <row r="43" spans="2:4" ht="31.5">
      <c r="B43" s="31" t="s">
        <v>62</v>
      </c>
      <c r="C43" s="33" t="s">
        <v>72</v>
      </c>
      <c r="D43" s="36">
        <f>SUM(D45)</f>
        <v>3728.7</v>
      </c>
    </row>
    <row r="44" spans="2:4" ht="15.75">
      <c r="B44" s="19" t="s">
        <v>63</v>
      </c>
      <c r="C44" s="33" t="s">
        <v>73</v>
      </c>
      <c r="D44" s="33">
        <f>SUM(D45)</f>
        <v>3728.7</v>
      </c>
    </row>
    <row r="45" spans="2:4" ht="31.5">
      <c r="B45" s="31" t="s">
        <v>40</v>
      </c>
      <c r="C45" s="33" t="s">
        <v>224</v>
      </c>
      <c r="D45" s="33">
        <v>3728.7</v>
      </c>
    </row>
    <row r="46" spans="2:4" ht="15.75">
      <c r="B46" s="31" t="s">
        <v>49</v>
      </c>
      <c r="C46" s="33" t="s">
        <v>99</v>
      </c>
      <c r="D46" s="33">
        <v>37770.3</v>
      </c>
    </row>
    <row r="47" spans="2:4" ht="47.25">
      <c r="B47" s="31" t="s">
        <v>98</v>
      </c>
      <c r="C47" s="33" t="s">
        <v>225</v>
      </c>
      <c r="D47" s="33">
        <v>37770.3</v>
      </c>
    </row>
    <row r="48" spans="2:4" ht="15.75">
      <c r="B48" s="37" t="s">
        <v>0</v>
      </c>
      <c r="C48" s="39"/>
      <c r="D48" s="40">
        <f>D15+D41</f>
        <v>149291.4</v>
      </c>
    </row>
    <row r="49" spans="2:4" ht="15.75">
      <c r="B49" s="9"/>
      <c r="C49" s="10"/>
      <c r="D49" s="9"/>
    </row>
  </sheetData>
  <sheetProtection/>
  <mergeCells count="9">
    <mergeCell ref="B10:D10"/>
    <mergeCell ref="C1:D1"/>
    <mergeCell ref="C6:D6"/>
    <mergeCell ref="B9:D9"/>
    <mergeCell ref="B8:D8"/>
    <mergeCell ref="B4:D4"/>
    <mergeCell ref="B5:D5"/>
    <mergeCell ref="B2:D2"/>
    <mergeCell ref="B3:D3"/>
  </mergeCells>
  <printOptions/>
  <pageMargins left="0.7874015748031497" right="0.5905511811023623" top="0.5511811023622047" bottom="0.5905511811023623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7">
      <selection activeCell="A2" sqref="A2:D2"/>
    </sheetView>
  </sheetViews>
  <sheetFormatPr defaultColWidth="9.00390625" defaultRowHeight="12.75"/>
  <cols>
    <col min="1" max="1" width="51.75390625" style="1" customWidth="1"/>
    <col min="2" max="2" width="11.75390625" style="1" customWidth="1"/>
    <col min="3" max="3" width="9.125" style="1" customWidth="1"/>
    <col min="4" max="4" width="15.375" style="7" customWidth="1"/>
    <col min="5" max="16384" width="9.125" style="1" customWidth="1"/>
  </cols>
  <sheetData>
    <row r="1" spans="1:4" ht="15.75">
      <c r="A1" s="19"/>
      <c r="B1" s="19"/>
      <c r="C1" s="94" t="s">
        <v>169</v>
      </c>
      <c r="D1" s="94"/>
    </row>
    <row r="2" spans="1:4" ht="17.25" customHeight="1">
      <c r="A2" s="95" t="s">
        <v>183</v>
      </c>
      <c r="B2" s="84"/>
      <c r="C2" s="84"/>
      <c r="D2" s="84"/>
    </row>
    <row r="3" spans="1:4" ht="15.75" customHeight="1">
      <c r="A3" s="95" t="s">
        <v>28</v>
      </c>
      <c r="B3" s="84"/>
      <c r="C3" s="84"/>
      <c r="D3" s="84"/>
    </row>
    <row r="4" spans="1:4" ht="25.5" customHeight="1">
      <c r="A4" s="95" t="s">
        <v>146</v>
      </c>
      <c r="B4" s="84"/>
      <c r="C4" s="84"/>
      <c r="D4" s="84"/>
    </row>
    <row r="5" spans="1:4" ht="15.75">
      <c r="A5" s="95" t="s">
        <v>194</v>
      </c>
      <c r="B5" s="95"/>
      <c r="C5" s="95"/>
      <c r="D5" s="95"/>
    </row>
    <row r="6" spans="1:4" ht="23.25" customHeight="1">
      <c r="A6" s="94" t="s">
        <v>201</v>
      </c>
      <c r="B6" s="94"/>
      <c r="C6" s="94"/>
      <c r="D6" s="94"/>
    </row>
    <row r="7" spans="1:4" ht="15.75">
      <c r="A7" s="19"/>
      <c r="B7" s="19"/>
      <c r="C7" s="19"/>
      <c r="D7" s="20"/>
    </row>
    <row r="8" spans="1:4" ht="18.75">
      <c r="A8" s="90" t="s">
        <v>144</v>
      </c>
      <c r="B8" s="90"/>
      <c r="C8" s="90"/>
      <c r="D8" s="90"/>
    </row>
    <row r="9" spans="1:4" ht="62.25" customHeight="1">
      <c r="A9" s="96" t="s">
        <v>200</v>
      </c>
      <c r="B9" s="96"/>
      <c r="C9" s="96"/>
      <c r="D9" s="96"/>
    </row>
    <row r="10" spans="1:4" ht="15.75">
      <c r="A10" s="83"/>
      <c r="B10" s="83"/>
      <c r="C10" s="83"/>
      <c r="D10" s="83"/>
    </row>
    <row r="11" spans="1:4" ht="15.75">
      <c r="A11" s="19"/>
      <c r="B11" s="19"/>
      <c r="C11" s="19"/>
      <c r="D11" s="57" t="s">
        <v>173</v>
      </c>
    </row>
    <row r="12" spans="1:6" ht="31.5">
      <c r="A12" s="58" t="s">
        <v>8</v>
      </c>
      <c r="B12" s="58" t="s">
        <v>13</v>
      </c>
      <c r="C12" s="58" t="s">
        <v>9</v>
      </c>
      <c r="D12" s="59" t="s">
        <v>145</v>
      </c>
      <c r="E12" s="8"/>
      <c r="F12" s="3"/>
    </row>
    <row r="13" spans="1:4" ht="15">
      <c r="A13" s="60"/>
      <c r="B13" s="60"/>
      <c r="C13" s="60"/>
      <c r="D13" s="61"/>
    </row>
    <row r="14" spans="1:4" s="5" customFormat="1" ht="15">
      <c r="A14" s="62" t="s">
        <v>11</v>
      </c>
      <c r="B14" s="63" t="s">
        <v>12</v>
      </c>
      <c r="C14" s="64"/>
      <c r="D14" s="65">
        <f>SUM(D15:D26)</f>
        <v>6712.200000000001</v>
      </c>
    </row>
    <row r="15" spans="1:4" s="5" customFormat="1" ht="60">
      <c r="A15" s="66" t="s">
        <v>78</v>
      </c>
      <c r="B15" s="67" t="s">
        <v>12</v>
      </c>
      <c r="C15" s="68" t="s">
        <v>30</v>
      </c>
      <c r="D15" s="69">
        <v>1970.5</v>
      </c>
    </row>
    <row r="16" spans="1:4" ht="69.75" customHeight="1">
      <c r="A16" s="66" t="s">
        <v>42</v>
      </c>
      <c r="B16" s="68" t="s">
        <v>12</v>
      </c>
      <c r="C16" s="68" t="s">
        <v>14</v>
      </c>
      <c r="D16" s="69">
        <v>2582.3</v>
      </c>
    </row>
    <row r="17" spans="1:4" ht="15" hidden="1">
      <c r="A17" s="70" t="s">
        <v>20</v>
      </c>
      <c r="B17" s="68" t="s">
        <v>12</v>
      </c>
      <c r="C17" s="68" t="s">
        <v>21</v>
      </c>
      <c r="D17" s="69"/>
    </row>
    <row r="18" spans="1:4" ht="15" hidden="1">
      <c r="A18" s="70" t="s">
        <v>22</v>
      </c>
      <c r="B18" s="71"/>
      <c r="C18" s="71"/>
      <c r="D18" s="69"/>
    </row>
    <row r="19" spans="1:4" ht="15" hidden="1">
      <c r="A19" s="70" t="s">
        <v>23</v>
      </c>
      <c r="B19" s="71"/>
      <c r="C19" s="71"/>
      <c r="D19" s="69"/>
    </row>
    <row r="20" spans="1:4" ht="15" hidden="1">
      <c r="A20" s="70" t="s">
        <v>24</v>
      </c>
      <c r="B20" s="71"/>
      <c r="C20" s="71"/>
      <c r="D20" s="69"/>
    </row>
    <row r="21" spans="1:4" ht="15" hidden="1">
      <c r="A21" s="70" t="s">
        <v>25</v>
      </c>
      <c r="B21" s="71"/>
      <c r="C21" s="71"/>
      <c r="D21" s="69"/>
    </row>
    <row r="22" spans="1:4" ht="15" hidden="1">
      <c r="A22" s="70" t="s">
        <v>26</v>
      </c>
      <c r="B22" s="68" t="s">
        <v>12</v>
      </c>
      <c r="C22" s="68" t="s">
        <v>21</v>
      </c>
      <c r="D22" s="69"/>
    </row>
    <row r="23" spans="1:4" ht="15" hidden="1">
      <c r="A23" s="70" t="s">
        <v>16</v>
      </c>
      <c r="B23" s="71"/>
      <c r="C23" s="71"/>
      <c r="D23" s="69"/>
    </row>
    <row r="24" spans="1:4" ht="15" hidden="1">
      <c r="A24" s="70" t="s">
        <v>15</v>
      </c>
      <c r="B24" s="68" t="s">
        <v>12</v>
      </c>
      <c r="C24" s="68" t="s">
        <v>21</v>
      </c>
      <c r="D24" s="69"/>
    </row>
    <row r="25" spans="1:4" ht="15">
      <c r="A25" s="70" t="s">
        <v>241</v>
      </c>
      <c r="B25" s="68" t="s">
        <v>12</v>
      </c>
      <c r="C25" s="68" t="s">
        <v>101</v>
      </c>
      <c r="D25" s="69">
        <v>700.3</v>
      </c>
    </row>
    <row r="26" spans="1:4" ht="15">
      <c r="A26" s="70" t="s">
        <v>43</v>
      </c>
      <c r="B26" s="68" t="s">
        <v>12</v>
      </c>
      <c r="C26" s="68" t="s">
        <v>44</v>
      </c>
      <c r="D26" s="69">
        <v>1459.1</v>
      </c>
    </row>
    <row r="27" spans="1:4" s="5" customFormat="1" ht="15">
      <c r="A27" s="62" t="s">
        <v>36</v>
      </c>
      <c r="B27" s="72" t="s">
        <v>21</v>
      </c>
      <c r="C27" s="72"/>
      <c r="D27" s="65">
        <f>SUM(D28:D30)</f>
        <v>118895.7</v>
      </c>
    </row>
    <row r="28" spans="1:4" s="5" customFormat="1" ht="15">
      <c r="A28" s="70" t="s">
        <v>92</v>
      </c>
      <c r="B28" s="68" t="s">
        <v>21</v>
      </c>
      <c r="C28" s="68" t="s">
        <v>12</v>
      </c>
      <c r="D28" s="69">
        <v>24131</v>
      </c>
    </row>
    <row r="29" spans="1:4" s="5" customFormat="1" ht="15">
      <c r="A29" s="70" t="s">
        <v>79</v>
      </c>
      <c r="B29" s="68" t="s">
        <v>21</v>
      </c>
      <c r="C29" s="68" t="s">
        <v>29</v>
      </c>
      <c r="D29" s="69">
        <v>8781.3</v>
      </c>
    </row>
    <row r="30" spans="1:4" s="5" customFormat="1" ht="15">
      <c r="A30" s="70" t="s">
        <v>1</v>
      </c>
      <c r="B30" s="68" t="s">
        <v>21</v>
      </c>
      <c r="C30" s="68" t="s">
        <v>30</v>
      </c>
      <c r="D30" s="69">
        <v>85983.4</v>
      </c>
    </row>
    <row r="31" spans="1:4" ht="14.25">
      <c r="A31" s="62" t="s">
        <v>45</v>
      </c>
      <c r="B31" s="72" t="s">
        <v>31</v>
      </c>
      <c r="C31" s="72"/>
      <c r="D31" s="65">
        <v>29491.7</v>
      </c>
    </row>
    <row r="32" spans="1:4" ht="15">
      <c r="A32" s="70" t="s">
        <v>51</v>
      </c>
      <c r="B32" s="68" t="s">
        <v>31</v>
      </c>
      <c r="C32" s="68" t="s">
        <v>12</v>
      </c>
      <c r="D32" s="69">
        <v>29491.7</v>
      </c>
    </row>
    <row r="33" spans="1:4" ht="15">
      <c r="A33" s="70"/>
      <c r="B33" s="68"/>
      <c r="C33" s="68"/>
      <c r="D33" s="69"/>
    </row>
    <row r="34" spans="1:4" ht="21" customHeight="1">
      <c r="A34" s="73" t="s">
        <v>35</v>
      </c>
      <c r="B34" s="73"/>
      <c r="C34" s="73"/>
      <c r="D34" s="74">
        <f>SUM(D31+D27+D14)</f>
        <v>155099.6</v>
      </c>
    </row>
    <row r="35" ht="13.5">
      <c r="D35" s="4"/>
    </row>
    <row r="36" ht="13.5">
      <c r="D36" s="4"/>
    </row>
    <row r="37" ht="13.5">
      <c r="D37" s="4"/>
    </row>
    <row r="38" ht="13.5">
      <c r="D38" s="4"/>
    </row>
    <row r="39" ht="13.5">
      <c r="D39" s="4"/>
    </row>
    <row r="40" ht="13.5">
      <c r="D40" s="4"/>
    </row>
    <row r="41" ht="13.5">
      <c r="D41" s="4"/>
    </row>
    <row r="42" ht="13.5">
      <c r="D42" s="4"/>
    </row>
    <row r="43" ht="13.5">
      <c r="D43" s="4"/>
    </row>
    <row r="44" ht="13.5">
      <c r="D44" s="4"/>
    </row>
    <row r="45" ht="13.5">
      <c r="D45" s="4"/>
    </row>
    <row r="46" ht="13.5">
      <c r="D46" s="4"/>
    </row>
    <row r="47" ht="13.5">
      <c r="D47" s="4"/>
    </row>
    <row r="48" ht="13.5">
      <c r="D48" s="4"/>
    </row>
    <row r="49" ht="13.5">
      <c r="D49" s="4"/>
    </row>
    <row r="50" ht="13.5">
      <c r="D50" s="4"/>
    </row>
    <row r="51" ht="13.5">
      <c r="D51" s="4"/>
    </row>
    <row r="52" ht="13.5">
      <c r="D52" s="4"/>
    </row>
    <row r="53" ht="13.5">
      <c r="D53" s="4"/>
    </row>
    <row r="54" ht="13.5">
      <c r="D54" s="4"/>
    </row>
    <row r="55" ht="13.5">
      <c r="D55" s="4"/>
    </row>
    <row r="56" ht="13.5">
      <c r="D56" s="4"/>
    </row>
    <row r="57" ht="13.5">
      <c r="D57" s="4"/>
    </row>
    <row r="58" ht="13.5">
      <c r="D58" s="4"/>
    </row>
    <row r="59" ht="13.5">
      <c r="D59" s="4"/>
    </row>
    <row r="60" ht="13.5">
      <c r="D60" s="4"/>
    </row>
    <row r="61" ht="13.5">
      <c r="D61" s="4"/>
    </row>
    <row r="62" ht="13.5">
      <c r="D62" s="4"/>
    </row>
    <row r="63" ht="13.5">
      <c r="D63" s="4"/>
    </row>
  </sheetData>
  <sheetProtection/>
  <mergeCells count="9">
    <mergeCell ref="A10:D10"/>
    <mergeCell ref="A8:D8"/>
    <mergeCell ref="A9:D9"/>
    <mergeCell ref="C1:D1"/>
    <mergeCell ref="A6:D6"/>
    <mergeCell ref="A2:D2"/>
    <mergeCell ref="A4:D4"/>
    <mergeCell ref="A5:D5"/>
    <mergeCell ref="A3:D3"/>
  </mergeCells>
  <printOptions/>
  <pageMargins left="0.75" right="0.75" top="0.47" bottom="0.48" header="0.5" footer="0.5"/>
  <pageSetup fitToHeight="5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2">
      <selection activeCell="A10" sqref="A10:D10"/>
    </sheetView>
  </sheetViews>
  <sheetFormatPr defaultColWidth="9.00390625" defaultRowHeight="12.75"/>
  <cols>
    <col min="1" max="1" width="62.875" style="0" customWidth="1"/>
    <col min="2" max="2" width="19.25390625" style="0" customWidth="1"/>
    <col min="3" max="3" width="31.375" style="0" customWidth="1"/>
    <col min="4" max="4" width="23.25390625" style="0" customWidth="1"/>
  </cols>
  <sheetData>
    <row r="1" spans="1:4" ht="12.75">
      <c r="A1" s="14"/>
      <c r="B1" s="14"/>
      <c r="C1" s="14"/>
      <c r="D1" s="14"/>
    </row>
    <row r="2" spans="1:4" ht="15.75">
      <c r="A2" s="94" t="s">
        <v>61</v>
      </c>
      <c r="B2" s="84"/>
      <c r="C2" s="84"/>
      <c r="D2" s="84"/>
    </row>
    <row r="3" spans="1:4" ht="15.75">
      <c r="A3" s="95" t="s">
        <v>181</v>
      </c>
      <c r="B3" s="95"/>
      <c r="C3" s="95"/>
      <c r="D3" s="95"/>
    </row>
    <row r="4" spans="1:4" ht="15.75">
      <c r="A4" s="95" t="s">
        <v>28</v>
      </c>
      <c r="B4" s="95"/>
      <c r="C4" s="95"/>
      <c r="D4" s="95"/>
    </row>
    <row r="5" spans="1:4" ht="15.75">
      <c r="A5" s="94" t="s">
        <v>168</v>
      </c>
      <c r="B5" s="94"/>
      <c r="C5" s="94"/>
      <c r="D5" s="94"/>
    </row>
    <row r="6" spans="1:4" ht="15.75">
      <c r="A6" s="95" t="s">
        <v>194</v>
      </c>
      <c r="B6" s="95"/>
      <c r="C6" s="95"/>
      <c r="D6" s="95"/>
    </row>
    <row r="7" spans="1:4" ht="15.75">
      <c r="A7" s="19"/>
      <c r="B7" s="19"/>
      <c r="C7" s="94" t="s">
        <v>195</v>
      </c>
      <c r="D7" s="94"/>
    </row>
    <row r="8" spans="1:4" ht="15.75">
      <c r="A8" s="19"/>
      <c r="B8" s="19"/>
      <c r="C8" s="20"/>
      <c r="D8" s="21"/>
    </row>
    <row r="9" spans="1:4" ht="18.75">
      <c r="A9" s="90" t="s">
        <v>137</v>
      </c>
      <c r="B9" s="90"/>
      <c r="C9" s="90"/>
      <c r="D9" s="90"/>
    </row>
    <row r="10" spans="1:4" ht="44.25" customHeight="1">
      <c r="A10" s="96" t="s">
        <v>174</v>
      </c>
      <c r="B10" s="96"/>
      <c r="C10" s="96"/>
      <c r="D10" s="96"/>
    </row>
    <row r="11" spans="1:4" ht="18.75">
      <c r="A11" s="90" t="s">
        <v>196</v>
      </c>
      <c r="B11" s="90"/>
      <c r="C11" s="90"/>
      <c r="D11" s="90"/>
    </row>
    <row r="12" spans="1:4" ht="15.75">
      <c r="A12" s="19"/>
      <c r="B12" s="19"/>
      <c r="C12" s="20"/>
      <c r="D12" s="23" t="s">
        <v>32</v>
      </c>
    </row>
    <row r="13" spans="1:4" ht="15.75">
      <c r="A13" s="24"/>
      <c r="B13" s="89" t="s">
        <v>139</v>
      </c>
      <c r="C13" s="25" t="s">
        <v>64</v>
      </c>
      <c r="D13" s="24" t="s">
        <v>135</v>
      </c>
    </row>
    <row r="14" spans="1:4" ht="29.25">
      <c r="A14" s="26" t="s">
        <v>8</v>
      </c>
      <c r="B14" s="88"/>
      <c r="C14" s="27" t="s">
        <v>65</v>
      </c>
      <c r="D14" s="26" t="s">
        <v>136</v>
      </c>
    </row>
    <row r="15" spans="1:4" ht="15.75">
      <c r="A15" s="19"/>
      <c r="B15" s="19"/>
      <c r="C15" s="20"/>
      <c r="D15" s="19"/>
    </row>
    <row r="16" spans="1:4" ht="15.75">
      <c r="A16" s="28" t="s">
        <v>109</v>
      </c>
      <c r="B16" s="29" t="s">
        <v>140</v>
      </c>
      <c r="C16" s="22" t="s">
        <v>74</v>
      </c>
      <c r="D16" s="22">
        <f>D17+D24+D32+D23+D36+D30+D39</f>
        <v>107792.4</v>
      </c>
    </row>
    <row r="17" spans="1:4" ht="15.75">
      <c r="A17" s="19" t="s">
        <v>127</v>
      </c>
      <c r="B17" s="30" t="s">
        <v>141</v>
      </c>
      <c r="C17" s="20" t="s">
        <v>66</v>
      </c>
      <c r="D17" s="20">
        <f>D18</f>
        <v>46729.200000000004</v>
      </c>
    </row>
    <row r="18" spans="1:4" ht="15.75">
      <c r="A18" s="19" t="s">
        <v>110</v>
      </c>
      <c r="B18" s="30" t="s">
        <v>141</v>
      </c>
      <c r="C18" s="20" t="s">
        <v>120</v>
      </c>
      <c r="D18" s="20">
        <f>D19+D20+D21</f>
        <v>46729.200000000004</v>
      </c>
    </row>
    <row r="19" spans="1:4" ht="78.75">
      <c r="A19" s="31" t="s">
        <v>121</v>
      </c>
      <c r="B19" s="32" t="s">
        <v>141</v>
      </c>
      <c r="C19" s="33" t="s">
        <v>124</v>
      </c>
      <c r="D19" s="33">
        <v>46517.8</v>
      </c>
    </row>
    <row r="20" spans="1:4" ht="110.25">
      <c r="A20" s="31" t="s">
        <v>122</v>
      </c>
      <c r="B20" s="32" t="s">
        <v>141</v>
      </c>
      <c r="C20" s="33" t="s">
        <v>125</v>
      </c>
      <c r="D20" s="33">
        <v>185.8</v>
      </c>
    </row>
    <row r="21" spans="1:4" ht="31.5">
      <c r="A21" s="31" t="s">
        <v>123</v>
      </c>
      <c r="B21" s="32" t="s">
        <v>141</v>
      </c>
      <c r="C21" s="33" t="s">
        <v>126</v>
      </c>
      <c r="D21" s="33">
        <v>25.6</v>
      </c>
    </row>
    <row r="22" spans="1:4" ht="15.75">
      <c r="A22" s="31" t="s">
        <v>111</v>
      </c>
      <c r="B22" s="32" t="s">
        <v>141</v>
      </c>
      <c r="C22" s="33" t="s">
        <v>134</v>
      </c>
      <c r="D22" s="33">
        <f>D23</f>
        <v>49.5</v>
      </c>
    </row>
    <row r="23" spans="1:4" ht="15.75">
      <c r="A23" s="19" t="s">
        <v>100</v>
      </c>
      <c r="B23" s="30" t="s">
        <v>141</v>
      </c>
      <c r="C23" s="33" t="s">
        <v>128</v>
      </c>
      <c r="D23" s="33">
        <v>49.5</v>
      </c>
    </row>
    <row r="24" spans="1:4" ht="15.75">
      <c r="A24" s="19" t="s">
        <v>112</v>
      </c>
      <c r="B24" s="30" t="s">
        <v>141</v>
      </c>
      <c r="C24" s="33" t="s">
        <v>67</v>
      </c>
      <c r="D24" s="33">
        <f>SUM(D25:D27)</f>
        <v>43937.3</v>
      </c>
    </row>
    <row r="25" spans="1:4" ht="16.5" customHeight="1">
      <c r="A25" s="19" t="s">
        <v>113</v>
      </c>
      <c r="B25" s="30" t="s">
        <v>141</v>
      </c>
      <c r="C25" s="33" t="s">
        <v>207</v>
      </c>
      <c r="D25" s="33">
        <v>7154</v>
      </c>
    </row>
    <row r="26" spans="1:4" ht="15.75">
      <c r="A26" s="19" t="s">
        <v>114</v>
      </c>
      <c r="B26" s="30" t="s">
        <v>141</v>
      </c>
      <c r="C26" s="33" t="s">
        <v>208</v>
      </c>
      <c r="D26" s="33">
        <v>3.5</v>
      </c>
    </row>
    <row r="27" spans="1:4" ht="15.75">
      <c r="A27" s="19" t="s">
        <v>115</v>
      </c>
      <c r="B27" s="30" t="s">
        <v>141</v>
      </c>
      <c r="C27" s="33" t="s">
        <v>68</v>
      </c>
      <c r="D27" s="33">
        <f>D28+D29</f>
        <v>36779.8</v>
      </c>
    </row>
    <row r="28" spans="1:4" ht="63">
      <c r="A28" s="31" t="s">
        <v>129</v>
      </c>
      <c r="B28" s="32" t="s">
        <v>141</v>
      </c>
      <c r="C28" s="33" t="s">
        <v>209</v>
      </c>
      <c r="D28" s="33">
        <v>29772.3</v>
      </c>
    </row>
    <row r="29" spans="1:4" ht="63">
      <c r="A29" s="31" t="s">
        <v>130</v>
      </c>
      <c r="B29" s="32" t="s">
        <v>141</v>
      </c>
      <c r="C29" s="33" t="s">
        <v>210</v>
      </c>
      <c r="D29" s="33">
        <v>7007.5</v>
      </c>
    </row>
    <row r="30" spans="1:4" ht="47.25">
      <c r="A30" s="31" t="s">
        <v>116</v>
      </c>
      <c r="B30" s="32" t="s">
        <v>141</v>
      </c>
      <c r="C30" s="33" t="s">
        <v>104</v>
      </c>
      <c r="D30" s="33">
        <v>-7.8</v>
      </c>
    </row>
    <row r="31" spans="1:4" ht="31.5">
      <c r="A31" s="31" t="s">
        <v>131</v>
      </c>
      <c r="B31" s="32" t="s">
        <v>141</v>
      </c>
      <c r="C31" s="33" t="s">
        <v>211</v>
      </c>
      <c r="D31" s="33">
        <v>-7.8</v>
      </c>
    </row>
    <row r="32" spans="1:4" ht="47.25">
      <c r="A32" s="31" t="s">
        <v>138</v>
      </c>
      <c r="B32" s="32" t="s">
        <v>142</v>
      </c>
      <c r="C32" s="33" t="s">
        <v>69</v>
      </c>
      <c r="D32" s="33">
        <f>SUM(D33)</f>
        <v>14567.9</v>
      </c>
    </row>
    <row r="33" spans="1:4" ht="94.5">
      <c r="A33" s="31" t="s">
        <v>132</v>
      </c>
      <c r="B33" s="32" t="s">
        <v>142</v>
      </c>
      <c r="C33" s="33" t="s">
        <v>215</v>
      </c>
      <c r="D33" s="33">
        <f>SUM(D34:D35)</f>
        <v>14567.9</v>
      </c>
    </row>
    <row r="34" spans="1:4" ht="78.75">
      <c r="A34" s="31" t="s">
        <v>133</v>
      </c>
      <c r="B34" s="32" t="s">
        <v>142</v>
      </c>
      <c r="C34" s="33" t="s">
        <v>212</v>
      </c>
      <c r="D34" s="33">
        <v>14475.6</v>
      </c>
    </row>
    <row r="35" spans="1:4" ht="78.75">
      <c r="A35" s="31" t="s">
        <v>220</v>
      </c>
      <c r="B35" s="32" t="s">
        <v>143</v>
      </c>
      <c r="C35" s="33" t="s">
        <v>214</v>
      </c>
      <c r="D35" s="33">
        <v>92.3</v>
      </c>
    </row>
    <row r="36" spans="1:4" ht="31.5">
      <c r="A36" s="31" t="s">
        <v>117</v>
      </c>
      <c r="B36" s="32" t="s">
        <v>142</v>
      </c>
      <c r="C36" s="33" t="s">
        <v>94</v>
      </c>
      <c r="D36" s="33">
        <f>SUM(D37:D38)</f>
        <v>2438.7</v>
      </c>
    </row>
    <row r="37" spans="1:4" ht="47.25">
      <c r="A37" s="31" t="s">
        <v>93</v>
      </c>
      <c r="B37" s="32" t="s">
        <v>142</v>
      </c>
      <c r="C37" s="33" t="s">
        <v>213</v>
      </c>
      <c r="D37" s="33">
        <v>1040.4</v>
      </c>
    </row>
    <row r="38" spans="1:4" ht="47.25">
      <c r="A38" s="31" t="s">
        <v>39</v>
      </c>
      <c r="B38" s="32" t="s">
        <v>142</v>
      </c>
      <c r="C38" s="33" t="s">
        <v>102</v>
      </c>
      <c r="D38" s="33">
        <v>1398.3</v>
      </c>
    </row>
    <row r="39" spans="1:4" ht="15.75">
      <c r="A39" s="31" t="s">
        <v>221</v>
      </c>
      <c r="B39" s="32" t="s">
        <v>140</v>
      </c>
      <c r="C39" s="33" t="s">
        <v>216</v>
      </c>
      <c r="D39" s="33">
        <f>SUM(D40:D41)</f>
        <v>77.6</v>
      </c>
    </row>
    <row r="40" spans="1:4" ht="78.75">
      <c r="A40" s="31" t="s">
        <v>222</v>
      </c>
      <c r="B40" s="32" t="s">
        <v>219</v>
      </c>
      <c r="C40" s="33" t="s">
        <v>217</v>
      </c>
      <c r="D40" s="33">
        <v>6.3</v>
      </c>
    </row>
    <row r="41" spans="1:4" ht="31.5">
      <c r="A41" s="31" t="s">
        <v>223</v>
      </c>
      <c r="B41" s="32" t="s">
        <v>143</v>
      </c>
      <c r="C41" s="33" t="s">
        <v>218</v>
      </c>
      <c r="D41" s="33">
        <v>71.3</v>
      </c>
    </row>
    <row r="42" spans="1:4" ht="15.75">
      <c r="A42" s="28" t="s">
        <v>118</v>
      </c>
      <c r="B42" s="29" t="s">
        <v>143</v>
      </c>
      <c r="C42" s="34" t="s">
        <v>70</v>
      </c>
      <c r="D42" s="35">
        <f>SUM(D43)</f>
        <v>41499</v>
      </c>
    </row>
    <row r="43" spans="1:4" ht="47.25">
      <c r="A43" s="31" t="s">
        <v>119</v>
      </c>
      <c r="B43" s="32" t="s">
        <v>143</v>
      </c>
      <c r="C43" s="33" t="s">
        <v>71</v>
      </c>
      <c r="D43" s="36">
        <f>SUM(D44+D47)</f>
        <v>41499</v>
      </c>
    </row>
    <row r="44" spans="1:4" ht="31.5">
      <c r="A44" s="31" t="s">
        <v>62</v>
      </c>
      <c r="B44" s="32" t="s">
        <v>143</v>
      </c>
      <c r="C44" s="33" t="s">
        <v>72</v>
      </c>
      <c r="D44" s="36">
        <f>SUM(D46)</f>
        <v>3728.7</v>
      </c>
    </row>
    <row r="45" spans="1:4" ht="15.75">
      <c r="A45" s="19" t="s">
        <v>63</v>
      </c>
      <c r="B45" s="30" t="s">
        <v>143</v>
      </c>
      <c r="C45" s="33" t="s">
        <v>73</v>
      </c>
      <c r="D45" s="33">
        <f>SUM(D46)</f>
        <v>3728.7</v>
      </c>
    </row>
    <row r="46" spans="1:4" ht="31.5">
      <c r="A46" s="31" t="s">
        <v>40</v>
      </c>
      <c r="B46" s="32" t="s">
        <v>143</v>
      </c>
      <c r="C46" s="33" t="s">
        <v>224</v>
      </c>
      <c r="D46" s="33">
        <v>3728.7</v>
      </c>
    </row>
    <row r="47" spans="1:4" ht="15.75">
      <c r="A47" s="31" t="s">
        <v>49</v>
      </c>
      <c r="B47" s="32" t="s">
        <v>143</v>
      </c>
      <c r="C47" s="33" t="s">
        <v>99</v>
      </c>
      <c r="D47" s="33">
        <v>37770.3</v>
      </c>
    </row>
    <row r="48" spans="1:4" ht="47.25">
      <c r="A48" s="31" t="s">
        <v>98</v>
      </c>
      <c r="B48" s="32" t="s">
        <v>143</v>
      </c>
      <c r="C48" s="33" t="s">
        <v>225</v>
      </c>
      <c r="D48" s="33">
        <v>37770.3</v>
      </c>
    </row>
    <row r="49" spans="1:4" ht="15.75">
      <c r="A49" s="37" t="s">
        <v>0</v>
      </c>
      <c r="B49" s="38"/>
      <c r="C49" s="39"/>
      <c r="D49" s="40">
        <f>D16+D42</f>
        <v>149291.4</v>
      </c>
    </row>
  </sheetData>
  <sheetProtection/>
  <mergeCells count="10">
    <mergeCell ref="A4:D4"/>
    <mergeCell ref="B13:B14"/>
    <mergeCell ref="A2:D2"/>
    <mergeCell ref="A10:D10"/>
    <mergeCell ref="A11:D11"/>
    <mergeCell ref="A3:D3"/>
    <mergeCell ref="A5:D5"/>
    <mergeCell ref="A6:D6"/>
    <mergeCell ref="C7:D7"/>
    <mergeCell ref="A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56.00390625" style="0" customWidth="1"/>
    <col min="2" max="2" width="18.25390625" style="0" customWidth="1"/>
    <col min="3" max="3" width="31.625" style="0" customWidth="1"/>
    <col min="4" max="4" width="17.375" style="0" customWidth="1"/>
  </cols>
  <sheetData>
    <row r="2" spans="1:4" ht="15.75">
      <c r="A2" s="28"/>
      <c r="B2" s="94" t="s">
        <v>105</v>
      </c>
      <c r="C2" s="84"/>
      <c r="D2" s="84"/>
    </row>
    <row r="3" spans="1:4" ht="15.75">
      <c r="A3" s="28"/>
      <c r="B3" s="94" t="s">
        <v>180</v>
      </c>
      <c r="C3" s="84"/>
      <c r="D3" s="84"/>
    </row>
    <row r="4" spans="1:4" ht="15.75">
      <c r="A4" s="28"/>
      <c r="B4" s="94" t="s">
        <v>28</v>
      </c>
      <c r="C4" s="84"/>
      <c r="D4" s="84"/>
    </row>
    <row r="5" spans="1:4" ht="15.75">
      <c r="A5" s="28"/>
      <c r="B5" s="94" t="s">
        <v>108</v>
      </c>
      <c r="C5" s="84"/>
      <c r="D5" s="84"/>
    </row>
    <row r="6" spans="1:4" ht="15" customHeight="1">
      <c r="A6" s="28"/>
      <c r="B6" s="95" t="s">
        <v>202</v>
      </c>
      <c r="C6" s="84"/>
      <c r="D6" s="84"/>
    </row>
    <row r="7" spans="1:4" ht="15.75">
      <c r="A7" s="98" t="s">
        <v>203</v>
      </c>
      <c r="B7" s="98"/>
      <c r="C7" s="98"/>
      <c r="D7" s="98"/>
    </row>
    <row r="8" spans="1:4" ht="12.75">
      <c r="A8" s="47"/>
      <c r="B8" s="47"/>
      <c r="C8" s="85"/>
      <c r="D8" s="85"/>
    </row>
    <row r="9" spans="1:4" ht="18.75">
      <c r="A9" s="90" t="s">
        <v>34</v>
      </c>
      <c r="B9" s="90"/>
      <c r="C9" s="90"/>
      <c r="D9" s="90"/>
    </row>
    <row r="10" spans="1:4" ht="18.75">
      <c r="A10" s="96" t="s">
        <v>75</v>
      </c>
      <c r="B10" s="96"/>
      <c r="C10" s="96"/>
      <c r="D10" s="96"/>
    </row>
    <row r="11" spans="1:4" ht="18.75">
      <c r="A11" s="90" t="s">
        <v>147</v>
      </c>
      <c r="B11" s="90"/>
      <c r="C11" s="90"/>
      <c r="D11" s="90"/>
    </row>
    <row r="12" spans="1:4" ht="18.75">
      <c r="A12" s="90" t="s">
        <v>204</v>
      </c>
      <c r="B12" s="90"/>
      <c r="C12" s="90"/>
      <c r="D12" s="90"/>
    </row>
    <row r="13" spans="1:4" ht="15">
      <c r="A13" s="76"/>
      <c r="B13" s="76"/>
      <c r="C13" s="77"/>
      <c r="D13" s="76" t="s">
        <v>32</v>
      </c>
    </row>
    <row r="14" spans="1:4" ht="42.75">
      <c r="A14" s="25" t="s">
        <v>167</v>
      </c>
      <c r="B14" s="78" t="s">
        <v>139</v>
      </c>
      <c r="C14" s="78" t="s">
        <v>166</v>
      </c>
      <c r="D14" s="78" t="s">
        <v>145</v>
      </c>
    </row>
    <row r="15" spans="1:4" ht="14.25">
      <c r="A15" s="79"/>
      <c r="B15" s="79"/>
      <c r="C15" s="80"/>
      <c r="D15" s="80"/>
    </row>
    <row r="16" spans="1:4" ht="31.5">
      <c r="A16" s="81" t="s">
        <v>160</v>
      </c>
      <c r="B16" s="82" t="s">
        <v>143</v>
      </c>
      <c r="C16" s="20" t="s">
        <v>149</v>
      </c>
      <c r="D16" s="97">
        <v>-5808.2</v>
      </c>
    </row>
    <row r="17" spans="1:4" ht="31.5">
      <c r="A17" s="31" t="s">
        <v>151</v>
      </c>
      <c r="B17" s="82" t="s">
        <v>143</v>
      </c>
      <c r="C17" s="20" t="s">
        <v>150</v>
      </c>
      <c r="D17" s="20">
        <f>SUM(D25+D21)</f>
        <v>5808.1999999999825</v>
      </c>
    </row>
    <row r="18" spans="1:4" ht="15.75">
      <c r="A18" s="19" t="s">
        <v>57</v>
      </c>
      <c r="B18" s="82" t="s">
        <v>143</v>
      </c>
      <c r="C18" s="20" t="s">
        <v>152</v>
      </c>
      <c r="D18" s="20">
        <f>SUM(D19)</f>
        <v>-149537.6</v>
      </c>
    </row>
    <row r="19" spans="1:4" ht="15.75">
      <c r="A19" s="19" t="s">
        <v>58</v>
      </c>
      <c r="B19" s="82" t="s">
        <v>143</v>
      </c>
      <c r="C19" s="20" t="s">
        <v>153</v>
      </c>
      <c r="D19" s="20">
        <f>SUM(D21)</f>
        <v>-149537.6</v>
      </c>
    </row>
    <row r="20" spans="1:4" ht="31.5">
      <c r="A20" s="31" t="s">
        <v>157</v>
      </c>
      <c r="B20" s="82" t="s">
        <v>143</v>
      </c>
      <c r="C20" s="20" t="s">
        <v>158</v>
      </c>
      <c r="D20" s="20">
        <f>SUM(D21)</f>
        <v>-149537.6</v>
      </c>
    </row>
    <row r="21" spans="1:4" ht="31.5">
      <c r="A21" s="31" t="s">
        <v>54</v>
      </c>
      <c r="B21" s="82" t="s">
        <v>143</v>
      </c>
      <c r="C21" s="20" t="s">
        <v>154</v>
      </c>
      <c r="D21" s="20">
        <v>-149537.6</v>
      </c>
    </row>
    <row r="22" spans="1:4" ht="15.75">
      <c r="A22" s="19" t="s">
        <v>55</v>
      </c>
      <c r="B22" s="82" t="s">
        <v>143</v>
      </c>
      <c r="C22" s="20" t="s">
        <v>171</v>
      </c>
      <c r="D22" s="20">
        <f>SUM(D25)</f>
        <v>155345.8</v>
      </c>
    </row>
    <row r="23" spans="1:4" ht="15.75">
      <c r="A23" s="19" t="s">
        <v>56</v>
      </c>
      <c r="B23" s="82" t="s">
        <v>143</v>
      </c>
      <c r="C23" s="20" t="s">
        <v>155</v>
      </c>
      <c r="D23" s="20">
        <f>SUM(D25)</f>
        <v>155345.8</v>
      </c>
    </row>
    <row r="24" spans="1:4" ht="27.75" customHeight="1">
      <c r="A24" s="31" t="s">
        <v>156</v>
      </c>
      <c r="B24" s="82" t="s">
        <v>143</v>
      </c>
      <c r="C24" s="20" t="s">
        <v>148</v>
      </c>
      <c r="D24" s="20">
        <f>SUM(D25)</f>
        <v>155345.8</v>
      </c>
    </row>
    <row r="25" spans="1:4" ht="31.5">
      <c r="A25" s="31" t="s">
        <v>59</v>
      </c>
      <c r="B25" s="82" t="s">
        <v>143</v>
      </c>
      <c r="C25" s="20" t="s">
        <v>159</v>
      </c>
      <c r="D25" s="20">
        <v>155345.8</v>
      </c>
    </row>
    <row r="26" spans="1:4" ht="12.75">
      <c r="A26" s="14"/>
      <c r="B26" s="14"/>
      <c r="C26" s="14"/>
      <c r="D26" s="14"/>
    </row>
  </sheetData>
  <sheetProtection/>
  <mergeCells count="11">
    <mergeCell ref="A10:D10"/>
    <mergeCell ref="A11:D11"/>
    <mergeCell ref="A12:D12"/>
    <mergeCell ref="B4:D4"/>
    <mergeCell ref="B3:D3"/>
    <mergeCell ref="B2:D2"/>
    <mergeCell ref="B5:D5"/>
    <mergeCell ref="B6:D6"/>
    <mergeCell ref="A7:D7"/>
    <mergeCell ref="C8:D8"/>
    <mergeCell ref="A9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tabSelected="1" zoomScalePageLayoutView="0" workbookViewId="0" topLeftCell="A7">
      <selection activeCell="C18" sqref="C18:D18"/>
    </sheetView>
  </sheetViews>
  <sheetFormatPr defaultColWidth="9.00390625" defaultRowHeight="12.75"/>
  <cols>
    <col min="1" max="1" width="15.00390625" style="0" customWidth="1"/>
    <col min="2" max="2" width="15.25390625" style="0" customWidth="1"/>
    <col min="3" max="3" width="12.25390625" style="0" customWidth="1"/>
    <col min="4" max="4" width="22.125" style="0" customWidth="1"/>
    <col min="5" max="5" width="19.75390625" style="0" customWidth="1"/>
  </cols>
  <sheetData>
    <row r="2" spans="1:5" ht="12.75">
      <c r="A2" s="14"/>
      <c r="B2" s="14"/>
      <c r="C2" s="14"/>
      <c r="D2" s="14"/>
      <c r="E2" s="14"/>
    </row>
    <row r="3" spans="1:5" ht="15">
      <c r="A3" s="93" t="s">
        <v>175</v>
      </c>
      <c r="B3" s="93"/>
      <c r="C3" s="93"/>
      <c r="D3" s="93"/>
      <c r="E3" s="93"/>
    </row>
    <row r="4" spans="1:5" ht="15">
      <c r="A4" s="93" t="s">
        <v>180</v>
      </c>
      <c r="B4" s="93"/>
      <c r="C4" s="93"/>
      <c r="D4" s="93"/>
      <c r="E4" s="93"/>
    </row>
    <row r="5" spans="1:5" ht="15">
      <c r="A5" s="93" t="s">
        <v>106</v>
      </c>
      <c r="B5" s="93"/>
      <c r="C5" s="93"/>
      <c r="D5" s="93"/>
      <c r="E5" s="93"/>
    </row>
    <row r="6" spans="1:5" ht="15">
      <c r="A6" s="93" t="s">
        <v>108</v>
      </c>
      <c r="B6" s="93"/>
      <c r="C6" s="93"/>
      <c r="D6" s="93"/>
      <c r="E6" s="93"/>
    </row>
    <row r="7" spans="1:5" ht="15">
      <c r="A7" s="93" t="s">
        <v>194</v>
      </c>
      <c r="B7" s="93"/>
      <c r="C7" s="93"/>
      <c r="D7" s="93"/>
      <c r="E7" s="93"/>
    </row>
    <row r="8" spans="1:5" ht="15">
      <c r="A8" s="93" t="s">
        <v>206</v>
      </c>
      <c r="B8" s="93"/>
      <c r="C8" s="93"/>
      <c r="D8" s="93"/>
      <c r="E8" s="93"/>
    </row>
    <row r="9" spans="1:5" ht="15">
      <c r="A9" s="112"/>
      <c r="B9" s="112"/>
      <c r="C9" s="112"/>
      <c r="D9" s="112"/>
      <c r="E9" s="112"/>
    </row>
    <row r="10" spans="1:5" ht="15.75">
      <c r="A10" s="83" t="s">
        <v>176</v>
      </c>
      <c r="B10" s="83"/>
      <c r="C10" s="83"/>
      <c r="D10" s="83"/>
      <c r="E10" s="83"/>
    </row>
    <row r="11" spans="1:5" ht="15.75">
      <c r="A11" s="86" t="s">
        <v>247</v>
      </c>
      <c r="B11" s="86"/>
      <c r="C11" s="86"/>
      <c r="D11" s="86"/>
      <c r="E11" s="86"/>
    </row>
    <row r="12" spans="1:5" ht="18" customHeight="1">
      <c r="A12" s="86" t="s">
        <v>250</v>
      </c>
      <c r="B12" s="86"/>
      <c r="C12" s="86"/>
      <c r="D12" s="86"/>
      <c r="E12" s="86"/>
    </row>
    <row r="13" spans="1:5" ht="15.75">
      <c r="A13" s="83" t="s">
        <v>251</v>
      </c>
      <c r="B13" s="83"/>
      <c r="C13" s="83"/>
      <c r="D13" s="83"/>
      <c r="E13" s="83"/>
    </row>
    <row r="14" spans="1:5" ht="15.75">
      <c r="A14" s="19"/>
      <c r="B14" s="19"/>
      <c r="C14" s="19"/>
      <c r="D14" s="19"/>
      <c r="E14" s="14"/>
    </row>
    <row r="15" spans="1:5" ht="31.5">
      <c r="A15" s="100" t="s">
        <v>177</v>
      </c>
      <c r="B15" s="101"/>
      <c r="C15" s="102" t="s">
        <v>178</v>
      </c>
      <c r="D15" s="103"/>
      <c r="E15" s="104" t="s">
        <v>249</v>
      </c>
    </row>
    <row r="16" spans="1:5" ht="63" customHeight="1">
      <c r="A16" s="105" t="s">
        <v>243</v>
      </c>
      <c r="B16" s="106"/>
      <c r="C16" s="107" t="s">
        <v>246</v>
      </c>
      <c r="D16" s="107"/>
      <c r="E16" s="108">
        <v>10.3</v>
      </c>
    </row>
    <row r="17" spans="1:5" ht="75" customHeight="1">
      <c r="A17" s="91" t="s">
        <v>252</v>
      </c>
      <c r="B17" s="92"/>
      <c r="C17" s="107" t="s">
        <v>248</v>
      </c>
      <c r="D17" s="107"/>
      <c r="E17" s="108">
        <v>453.8</v>
      </c>
    </row>
    <row r="18" spans="1:5" ht="48" customHeight="1">
      <c r="A18" s="105" t="s">
        <v>244</v>
      </c>
      <c r="B18" s="106"/>
      <c r="C18" s="109" t="s">
        <v>245</v>
      </c>
      <c r="D18" s="109"/>
      <c r="E18" s="108">
        <v>278</v>
      </c>
    </row>
    <row r="19" spans="1:5" ht="15.75">
      <c r="A19" s="110" t="s">
        <v>179</v>
      </c>
      <c r="B19" s="111"/>
      <c r="C19" s="110"/>
      <c r="D19" s="111"/>
      <c r="E19" s="108">
        <f>SUM(E16:E18)</f>
        <v>742.1</v>
      </c>
    </row>
    <row r="20" spans="1:5" ht="12.75">
      <c r="A20" s="14"/>
      <c r="B20" s="14"/>
      <c r="C20" s="14"/>
      <c r="D20" s="14"/>
      <c r="E20" s="14"/>
    </row>
    <row r="21" spans="1:5" ht="12.75">
      <c r="A21" s="14"/>
      <c r="B21" s="14"/>
      <c r="C21" s="14"/>
      <c r="D21" s="14"/>
      <c r="E21" s="14"/>
    </row>
    <row r="22" spans="1:5" ht="12.75">
      <c r="A22" s="14"/>
      <c r="B22" s="14"/>
      <c r="C22" s="14"/>
      <c r="D22" s="14"/>
      <c r="E22" s="14"/>
    </row>
  </sheetData>
  <sheetProtection/>
  <mergeCells count="20">
    <mergeCell ref="A16:B16"/>
    <mergeCell ref="C16:D16"/>
    <mergeCell ref="A10:E10"/>
    <mergeCell ref="A11:E11"/>
    <mergeCell ref="A12:E12"/>
    <mergeCell ref="A13:E13"/>
    <mergeCell ref="A15:B15"/>
    <mergeCell ref="C15:D15"/>
    <mergeCell ref="A3:E3"/>
    <mergeCell ref="A4:E4"/>
    <mergeCell ref="A5:E5"/>
    <mergeCell ref="A6:E6"/>
    <mergeCell ref="A7:E7"/>
    <mergeCell ref="A8:E8"/>
    <mergeCell ref="A17:B17"/>
    <mergeCell ref="A18:B18"/>
    <mergeCell ref="C17:D17"/>
    <mergeCell ref="C18:D18"/>
    <mergeCell ref="A19:B19"/>
    <mergeCell ref="C19:D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2.00390625" style="0" customWidth="1"/>
    <col min="2" max="2" width="15.75390625" style="0" customWidth="1"/>
    <col min="3" max="3" width="11.00390625" style="0" customWidth="1"/>
    <col min="6" max="6" width="11.00390625" style="0" customWidth="1"/>
    <col min="7" max="7" width="13.875" style="0" customWidth="1"/>
  </cols>
  <sheetData>
    <row r="1" spans="1:7" ht="15.75">
      <c r="A1" s="19"/>
      <c r="B1" s="19"/>
      <c r="C1" s="94" t="s">
        <v>170</v>
      </c>
      <c r="D1" s="94"/>
      <c r="E1" s="94"/>
      <c r="F1" s="94"/>
      <c r="G1" s="94"/>
    </row>
    <row r="2" spans="1:7" ht="15.75">
      <c r="A2" s="94" t="s">
        <v>182</v>
      </c>
      <c r="B2" s="94"/>
      <c r="C2" s="94"/>
      <c r="D2" s="94"/>
      <c r="E2" s="94"/>
      <c r="F2" s="94"/>
      <c r="G2" s="94"/>
    </row>
    <row r="3" spans="1:7" ht="15.75">
      <c r="A3" s="19"/>
      <c r="B3" s="19"/>
      <c r="C3" s="94" t="s">
        <v>28</v>
      </c>
      <c r="D3" s="94"/>
      <c r="E3" s="94"/>
      <c r="F3" s="94"/>
      <c r="G3" s="94"/>
    </row>
    <row r="4" spans="1:7" ht="15.75">
      <c r="A4" s="19"/>
      <c r="B4" s="19"/>
      <c r="C4" s="94" t="s">
        <v>103</v>
      </c>
      <c r="D4" s="94"/>
      <c r="E4" s="94"/>
      <c r="F4" s="94"/>
      <c r="G4" s="94"/>
    </row>
    <row r="5" spans="1:7" ht="15.75">
      <c r="A5" s="19"/>
      <c r="B5" s="19"/>
      <c r="C5" s="94" t="s">
        <v>194</v>
      </c>
      <c r="D5" s="94"/>
      <c r="E5" s="94"/>
      <c r="F5" s="94"/>
      <c r="G5" s="94"/>
    </row>
    <row r="6" spans="1:7" ht="15.75">
      <c r="A6" s="94" t="s">
        <v>198</v>
      </c>
      <c r="B6" s="94"/>
      <c r="C6" s="94"/>
      <c r="D6" s="94"/>
      <c r="E6" s="94"/>
      <c r="F6" s="94"/>
      <c r="G6" s="94"/>
    </row>
    <row r="7" spans="1:7" ht="12.75">
      <c r="A7" s="17"/>
      <c r="B7" s="17"/>
      <c r="C7" s="17"/>
      <c r="D7" s="17"/>
      <c r="E7" s="17"/>
      <c r="F7" s="17"/>
      <c r="G7" s="17"/>
    </row>
    <row r="8" spans="1:7" ht="18.75">
      <c r="A8" s="90" t="s">
        <v>144</v>
      </c>
      <c r="B8" s="90"/>
      <c r="C8" s="90"/>
      <c r="D8" s="90"/>
      <c r="E8" s="90"/>
      <c r="F8" s="90"/>
      <c r="G8" s="90"/>
    </row>
    <row r="9" spans="1:7" ht="18.75">
      <c r="A9" s="96" t="s">
        <v>172</v>
      </c>
      <c r="B9" s="96"/>
      <c r="C9" s="96"/>
      <c r="D9" s="96"/>
      <c r="E9" s="96"/>
      <c r="F9" s="96"/>
      <c r="G9" s="96"/>
    </row>
    <row r="10" spans="1:7" ht="18.75">
      <c r="A10" s="90" t="s">
        <v>199</v>
      </c>
      <c r="B10" s="90"/>
      <c r="C10" s="90"/>
      <c r="D10" s="90"/>
      <c r="E10" s="90"/>
      <c r="F10" s="90"/>
      <c r="G10" s="90"/>
    </row>
    <row r="11" spans="1:7" ht="14.25">
      <c r="A11" s="41"/>
      <c r="B11" s="41"/>
      <c r="C11" s="41"/>
      <c r="D11" s="41"/>
      <c r="E11" s="41"/>
      <c r="F11" s="41"/>
      <c r="G11" s="41"/>
    </row>
    <row r="12" spans="1:7" ht="12.75">
      <c r="A12" s="21"/>
      <c r="B12" s="21"/>
      <c r="C12" s="21"/>
      <c r="D12" s="21"/>
      <c r="E12" s="21"/>
      <c r="F12" s="21"/>
      <c r="G12" s="21" t="s">
        <v>32</v>
      </c>
    </row>
    <row r="13" spans="1:7" ht="12.75">
      <c r="A13" s="42" t="s">
        <v>8</v>
      </c>
      <c r="B13" s="42" t="s">
        <v>52</v>
      </c>
      <c r="C13" s="42" t="s">
        <v>13</v>
      </c>
      <c r="D13" s="42" t="s">
        <v>9</v>
      </c>
      <c r="E13" s="42" t="s">
        <v>10</v>
      </c>
      <c r="F13" s="42" t="s">
        <v>53</v>
      </c>
      <c r="G13" s="42" t="s">
        <v>192</v>
      </c>
    </row>
    <row r="14" spans="1:7" ht="12.75">
      <c r="A14" s="43"/>
      <c r="B14" s="43"/>
      <c r="C14" s="43"/>
      <c r="D14" s="43"/>
      <c r="E14" s="43"/>
      <c r="F14" s="43"/>
      <c r="G14" s="43" t="s">
        <v>136</v>
      </c>
    </row>
    <row r="15" spans="1:7" ht="12.75">
      <c r="A15" s="44" t="s">
        <v>76</v>
      </c>
      <c r="B15" s="45">
        <v>828</v>
      </c>
      <c r="C15" s="44"/>
      <c r="D15" s="44"/>
      <c r="E15" s="44"/>
      <c r="F15" s="44"/>
      <c r="G15" s="46">
        <f>SUM(G16)</f>
        <v>1973.4</v>
      </c>
    </row>
    <row r="16" spans="1:7" ht="12.75">
      <c r="A16" s="47" t="s">
        <v>11</v>
      </c>
      <c r="B16" s="45">
        <v>828</v>
      </c>
      <c r="C16" s="48" t="s">
        <v>12</v>
      </c>
      <c r="D16" s="49"/>
      <c r="E16" s="49"/>
      <c r="F16" s="49"/>
      <c r="G16" s="50">
        <f>SUM(G19+G23)</f>
        <v>1973.4</v>
      </c>
    </row>
    <row r="17" spans="1:7" ht="51">
      <c r="A17" s="12" t="s">
        <v>78</v>
      </c>
      <c r="B17" s="45">
        <v>828</v>
      </c>
      <c r="C17" s="51" t="s">
        <v>12</v>
      </c>
      <c r="D17" s="11" t="s">
        <v>30</v>
      </c>
      <c r="E17" s="49"/>
      <c r="F17" s="49"/>
      <c r="G17" s="16">
        <f>SUM(G19)</f>
        <v>1970.5</v>
      </c>
    </row>
    <row r="18" spans="1:7" ht="25.5">
      <c r="A18" s="12" t="s">
        <v>41</v>
      </c>
      <c r="B18" s="45">
        <v>828</v>
      </c>
      <c r="C18" s="11" t="s">
        <v>12</v>
      </c>
      <c r="D18" s="11" t="s">
        <v>30</v>
      </c>
      <c r="E18" s="11" t="s">
        <v>27</v>
      </c>
      <c r="F18" s="14"/>
      <c r="G18" s="16">
        <f>SUM(G19)</f>
        <v>1970.5</v>
      </c>
    </row>
    <row r="19" spans="1:7" ht="12.75">
      <c r="A19" s="14" t="s">
        <v>17</v>
      </c>
      <c r="B19" s="45">
        <v>828</v>
      </c>
      <c r="C19" s="11" t="s">
        <v>12</v>
      </c>
      <c r="D19" s="11" t="s">
        <v>30</v>
      </c>
      <c r="E19" s="11" t="s">
        <v>18</v>
      </c>
      <c r="F19" s="52"/>
      <c r="G19" s="16">
        <f>SUM(G20:G22)</f>
        <v>1970.5</v>
      </c>
    </row>
    <row r="20" spans="1:7" ht="63.75">
      <c r="A20" s="12" t="s">
        <v>184</v>
      </c>
      <c r="B20" s="45">
        <v>828</v>
      </c>
      <c r="C20" s="11" t="s">
        <v>12</v>
      </c>
      <c r="D20" s="11" t="s">
        <v>30</v>
      </c>
      <c r="E20" s="11" t="s">
        <v>18</v>
      </c>
      <c r="F20" s="11" t="s">
        <v>185</v>
      </c>
      <c r="G20" s="16">
        <v>1803.1</v>
      </c>
    </row>
    <row r="21" spans="1:7" ht="25.5">
      <c r="A21" s="12" t="s">
        <v>186</v>
      </c>
      <c r="B21" s="45">
        <v>828</v>
      </c>
      <c r="C21" s="11" t="s">
        <v>12</v>
      </c>
      <c r="D21" s="11" t="s">
        <v>30</v>
      </c>
      <c r="E21" s="11" t="s">
        <v>18</v>
      </c>
      <c r="F21" s="11" t="s">
        <v>187</v>
      </c>
      <c r="G21" s="16">
        <v>163.7</v>
      </c>
    </row>
    <row r="22" spans="1:7" ht="12.75">
      <c r="A22" s="12" t="s">
        <v>188</v>
      </c>
      <c r="B22" s="45">
        <v>828</v>
      </c>
      <c r="C22" s="11" t="s">
        <v>12</v>
      </c>
      <c r="D22" s="11" t="s">
        <v>30</v>
      </c>
      <c r="E22" s="11" t="s">
        <v>18</v>
      </c>
      <c r="F22" s="21">
        <v>800</v>
      </c>
      <c r="G22" s="16">
        <v>3.7</v>
      </c>
    </row>
    <row r="23" spans="1:7" ht="12.75">
      <c r="A23" s="14" t="s">
        <v>43</v>
      </c>
      <c r="B23" s="15">
        <v>828</v>
      </c>
      <c r="C23" s="11" t="s">
        <v>12</v>
      </c>
      <c r="D23" s="11" t="s">
        <v>44</v>
      </c>
      <c r="E23" s="14"/>
      <c r="F23" s="21"/>
      <c r="G23" s="16">
        <f>SUM(G26)</f>
        <v>2.9</v>
      </c>
    </row>
    <row r="24" spans="1:7" ht="25.5">
      <c r="A24" s="12" t="s">
        <v>84</v>
      </c>
      <c r="B24" s="15">
        <v>828</v>
      </c>
      <c r="C24" s="11" t="s">
        <v>12</v>
      </c>
      <c r="D24" s="11" t="s">
        <v>44</v>
      </c>
      <c r="E24" s="11" t="s">
        <v>86</v>
      </c>
      <c r="F24" s="21"/>
      <c r="G24" s="16">
        <f>SUM(G26)</f>
        <v>2.9</v>
      </c>
    </row>
    <row r="25" spans="1:7" ht="12.75">
      <c r="A25" s="12" t="s">
        <v>85</v>
      </c>
      <c r="B25" s="15">
        <v>828</v>
      </c>
      <c r="C25" s="11" t="s">
        <v>12</v>
      </c>
      <c r="D25" s="11" t="s">
        <v>44</v>
      </c>
      <c r="E25" s="11" t="s">
        <v>87</v>
      </c>
      <c r="F25" s="21"/>
      <c r="G25" s="16">
        <f>SUM(G26)</f>
        <v>2.9</v>
      </c>
    </row>
    <row r="26" spans="1:7" ht="25.5">
      <c r="A26" s="12" t="s">
        <v>186</v>
      </c>
      <c r="B26" s="15">
        <v>828</v>
      </c>
      <c r="C26" s="11" t="s">
        <v>12</v>
      </c>
      <c r="D26" s="11" t="s">
        <v>44</v>
      </c>
      <c r="E26" s="21" t="s">
        <v>87</v>
      </c>
      <c r="F26" s="21">
        <v>200</v>
      </c>
      <c r="G26" s="16">
        <v>2.9</v>
      </c>
    </row>
    <row r="27" spans="1:7" ht="12.75">
      <c r="A27" s="53" t="s">
        <v>77</v>
      </c>
      <c r="B27" s="15">
        <v>829</v>
      </c>
      <c r="C27" s="13"/>
      <c r="D27" s="13"/>
      <c r="E27" s="13"/>
      <c r="F27" s="13"/>
      <c r="G27" s="50">
        <f>SUM(G28+G47+G80)</f>
        <v>153126.2</v>
      </c>
    </row>
    <row r="28" spans="1:7" ht="12.75">
      <c r="A28" s="47" t="s">
        <v>11</v>
      </c>
      <c r="B28" s="15">
        <v>829</v>
      </c>
      <c r="C28" s="48" t="s">
        <v>12</v>
      </c>
      <c r="D28" s="13"/>
      <c r="E28" s="13"/>
      <c r="F28" s="13"/>
      <c r="G28" s="50">
        <f>SUM(G31+G38+G36)</f>
        <v>4738.8</v>
      </c>
    </row>
    <row r="29" spans="1:7" ht="51">
      <c r="A29" s="12" t="s">
        <v>42</v>
      </c>
      <c r="B29" s="15">
        <v>829</v>
      </c>
      <c r="C29" s="11" t="s">
        <v>12</v>
      </c>
      <c r="D29" s="11" t="s">
        <v>14</v>
      </c>
      <c r="E29" s="14"/>
      <c r="F29" s="14"/>
      <c r="G29" s="16">
        <f>SUM(G31)</f>
        <v>2582.3</v>
      </c>
    </row>
    <row r="30" spans="1:7" ht="25.5">
      <c r="A30" s="12" t="s">
        <v>41</v>
      </c>
      <c r="B30" s="15">
        <v>829</v>
      </c>
      <c r="C30" s="11" t="s">
        <v>12</v>
      </c>
      <c r="D30" s="11" t="s">
        <v>14</v>
      </c>
      <c r="E30" s="11" t="s">
        <v>27</v>
      </c>
      <c r="F30" s="14"/>
      <c r="G30" s="16">
        <f>SUM(G31)</f>
        <v>2582.3</v>
      </c>
    </row>
    <row r="31" spans="1:7" ht="12.75">
      <c r="A31" s="14" t="s">
        <v>17</v>
      </c>
      <c r="B31" s="15">
        <v>829</v>
      </c>
      <c r="C31" s="11" t="s">
        <v>12</v>
      </c>
      <c r="D31" s="11" t="s">
        <v>14</v>
      </c>
      <c r="E31" s="11" t="s">
        <v>18</v>
      </c>
      <c r="F31" s="52"/>
      <c r="G31" s="16">
        <f>SUM(G32:G34)</f>
        <v>2582.3</v>
      </c>
    </row>
    <row r="32" spans="1:7" ht="63.75">
      <c r="A32" s="12" t="s">
        <v>184</v>
      </c>
      <c r="B32" s="15">
        <v>829</v>
      </c>
      <c r="C32" s="11" t="s">
        <v>12</v>
      </c>
      <c r="D32" s="11" t="s">
        <v>14</v>
      </c>
      <c r="E32" s="11" t="s">
        <v>18</v>
      </c>
      <c r="F32" s="11" t="s">
        <v>185</v>
      </c>
      <c r="G32" s="16">
        <v>2205.8</v>
      </c>
    </row>
    <row r="33" spans="1:7" ht="25.5">
      <c r="A33" s="12" t="s">
        <v>186</v>
      </c>
      <c r="B33" s="15">
        <v>829</v>
      </c>
      <c r="C33" s="11" t="s">
        <v>12</v>
      </c>
      <c r="D33" s="11" t="s">
        <v>14</v>
      </c>
      <c r="E33" s="11" t="s">
        <v>18</v>
      </c>
      <c r="F33" s="11" t="s">
        <v>187</v>
      </c>
      <c r="G33" s="16">
        <v>371.5</v>
      </c>
    </row>
    <row r="34" spans="1:7" ht="12.75">
      <c r="A34" s="12" t="s">
        <v>188</v>
      </c>
      <c r="B34" s="15">
        <v>829</v>
      </c>
      <c r="C34" s="11" t="s">
        <v>12</v>
      </c>
      <c r="D34" s="11" t="s">
        <v>14</v>
      </c>
      <c r="E34" s="11" t="s">
        <v>18</v>
      </c>
      <c r="F34" s="21">
        <v>800</v>
      </c>
      <c r="G34" s="16">
        <v>5</v>
      </c>
    </row>
    <row r="35" spans="1:7" ht="12.75">
      <c r="A35" s="14" t="s">
        <v>241</v>
      </c>
      <c r="B35" s="15">
        <v>829</v>
      </c>
      <c r="C35" s="11" t="s">
        <v>12</v>
      </c>
      <c r="D35" s="11" t="s">
        <v>101</v>
      </c>
      <c r="E35" s="11"/>
      <c r="F35" s="21"/>
      <c r="G35" s="16">
        <v>700.3</v>
      </c>
    </row>
    <row r="36" spans="1:7" ht="12.75">
      <c r="A36" s="14" t="s">
        <v>242</v>
      </c>
      <c r="B36" s="15">
        <v>829</v>
      </c>
      <c r="C36" s="11" t="s">
        <v>12</v>
      </c>
      <c r="D36" s="11" t="s">
        <v>101</v>
      </c>
      <c r="E36" s="11" t="s">
        <v>229</v>
      </c>
      <c r="F36" s="21"/>
      <c r="G36" s="16">
        <v>700.3</v>
      </c>
    </row>
    <row r="37" spans="1:7" ht="12.75">
      <c r="A37" s="14" t="s">
        <v>188</v>
      </c>
      <c r="B37" s="15">
        <v>829</v>
      </c>
      <c r="C37" s="11" t="s">
        <v>12</v>
      </c>
      <c r="D37" s="11" t="s">
        <v>101</v>
      </c>
      <c r="E37" s="11" t="s">
        <v>229</v>
      </c>
      <c r="F37" s="21">
        <v>800</v>
      </c>
      <c r="G37" s="16">
        <v>700.3</v>
      </c>
    </row>
    <row r="38" spans="1:7" ht="12.75">
      <c r="A38" s="14" t="s">
        <v>43</v>
      </c>
      <c r="B38" s="15">
        <v>829</v>
      </c>
      <c r="C38" s="11" t="s">
        <v>12</v>
      </c>
      <c r="D38" s="11" t="s">
        <v>44</v>
      </c>
      <c r="E38" s="14"/>
      <c r="F38" s="14"/>
      <c r="G38" s="16">
        <f>SUM(G41+G42)</f>
        <v>1456.2</v>
      </c>
    </row>
    <row r="39" spans="1:7" ht="25.5">
      <c r="A39" s="12" t="s">
        <v>41</v>
      </c>
      <c r="B39" s="15">
        <v>829</v>
      </c>
      <c r="C39" s="11" t="s">
        <v>12</v>
      </c>
      <c r="D39" s="11" t="s">
        <v>44</v>
      </c>
      <c r="E39" s="11" t="s">
        <v>27</v>
      </c>
      <c r="F39" s="14"/>
      <c r="G39" s="16">
        <f>SUM(G41)</f>
        <v>0.4</v>
      </c>
    </row>
    <row r="40" spans="1:7" ht="12.75">
      <c r="A40" s="12" t="s">
        <v>96</v>
      </c>
      <c r="B40" s="15">
        <v>829</v>
      </c>
      <c r="C40" s="11" t="s">
        <v>12</v>
      </c>
      <c r="D40" s="11" t="s">
        <v>44</v>
      </c>
      <c r="E40" s="21" t="s">
        <v>97</v>
      </c>
      <c r="F40" s="14"/>
      <c r="G40" s="16">
        <f>SUM(G41)</f>
        <v>0.4</v>
      </c>
    </row>
    <row r="41" spans="1:7" ht="12.75">
      <c r="A41" s="12" t="s">
        <v>188</v>
      </c>
      <c r="B41" s="15">
        <v>829</v>
      </c>
      <c r="C41" s="11" t="s">
        <v>12</v>
      </c>
      <c r="D41" s="11" t="s">
        <v>44</v>
      </c>
      <c r="E41" s="21" t="s">
        <v>97</v>
      </c>
      <c r="F41" s="21">
        <v>800</v>
      </c>
      <c r="G41" s="16">
        <v>0.4</v>
      </c>
    </row>
    <row r="42" spans="1:7" ht="25.5">
      <c r="A42" s="12" t="s">
        <v>84</v>
      </c>
      <c r="B42" s="15">
        <v>829</v>
      </c>
      <c r="C42" s="11" t="s">
        <v>12</v>
      </c>
      <c r="D42" s="11" t="s">
        <v>44</v>
      </c>
      <c r="E42" s="11" t="s">
        <v>86</v>
      </c>
      <c r="F42" s="14"/>
      <c r="G42" s="16">
        <f>SUM(G43)</f>
        <v>1455.8</v>
      </c>
    </row>
    <row r="43" spans="1:7" ht="12.75">
      <c r="A43" s="12" t="s">
        <v>85</v>
      </c>
      <c r="B43" s="15">
        <v>829</v>
      </c>
      <c r="C43" s="11" t="s">
        <v>12</v>
      </c>
      <c r="D43" s="11" t="s">
        <v>44</v>
      </c>
      <c r="E43" s="11" t="s">
        <v>87</v>
      </c>
      <c r="F43" s="52"/>
      <c r="G43" s="16">
        <f>SUM(G44+G45+G46)</f>
        <v>1455.8</v>
      </c>
    </row>
    <row r="44" spans="1:7" ht="63.75">
      <c r="A44" s="12" t="s">
        <v>184</v>
      </c>
      <c r="B44" s="15">
        <v>829</v>
      </c>
      <c r="C44" s="11" t="s">
        <v>12</v>
      </c>
      <c r="D44" s="11" t="s">
        <v>44</v>
      </c>
      <c r="E44" s="11" t="s">
        <v>87</v>
      </c>
      <c r="F44" s="21">
        <v>100</v>
      </c>
      <c r="G44" s="16">
        <v>861.6</v>
      </c>
    </row>
    <row r="45" spans="1:7" ht="25.5">
      <c r="A45" s="12" t="s">
        <v>186</v>
      </c>
      <c r="B45" s="15">
        <v>829</v>
      </c>
      <c r="C45" s="11" t="s">
        <v>12</v>
      </c>
      <c r="D45" s="11" t="s">
        <v>44</v>
      </c>
      <c r="E45" s="11" t="s">
        <v>87</v>
      </c>
      <c r="F45" s="11" t="s">
        <v>187</v>
      </c>
      <c r="G45" s="21">
        <v>494.2</v>
      </c>
    </row>
    <row r="46" spans="1:7" ht="12.75">
      <c r="A46" s="12" t="s">
        <v>188</v>
      </c>
      <c r="B46" s="15">
        <v>829</v>
      </c>
      <c r="C46" s="11" t="s">
        <v>12</v>
      </c>
      <c r="D46" s="11" t="s">
        <v>44</v>
      </c>
      <c r="E46" s="11" t="s">
        <v>189</v>
      </c>
      <c r="F46" s="11" t="s">
        <v>190</v>
      </c>
      <c r="G46" s="21">
        <v>100</v>
      </c>
    </row>
    <row r="47" spans="1:7" ht="12.75">
      <c r="A47" s="47" t="s">
        <v>36</v>
      </c>
      <c r="B47" s="15">
        <v>829</v>
      </c>
      <c r="C47" s="13" t="s">
        <v>21</v>
      </c>
      <c r="D47" s="13"/>
      <c r="E47" s="13"/>
      <c r="F47" s="13"/>
      <c r="G47" s="50">
        <f>SUM(G48+G56+G64)</f>
        <v>118895.70000000001</v>
      </c>
    </row>
    <row r="48" spans="1:7" ht="12.75">
      <c r="A48" s="14" t="s">
        <v>92</v>
      </c>
      <c r="B48" s="15">
        <v>829</v>
      </c>
      <c r="C48" s="11" t="s">
        <v>21</v>
      </c>
      <c r="D48" s="11" t="s">
        <v>12</v>
      </c>
      <c r="E48" s="13"/>
      <c r="F48" s="13"/>
      <c r="G48" s="16">
        <f>SUM(G52+G55+G50)</f>
        <v>24131</v>
      </c>
    </row>
    <row r="49" spans="1:7" ht="25.5">
      <c r="A49" s="12" t="s">
        <v>230</v>
      </c>
      <c r="B49" s="15">
        <v>829</v>
      </c>
      <c r="C49" s="11" t="s">
        <v>21</v>
      </c>
      <c r="D49" s="11" t="s">
        <v>12</v>
      </c>
      <c r="E49" s="11" t="s">
        <v>231</v>
      </c>
      <c r="F49" s="13"/>
      <c r="G49" s="16">
        <v>4737.5</v>
      </c>
    </row>
    <row r="50" spans="1:7" ht="25.5">
      <c r="A50" s="12" t="s">
        <v>232</v>
      </c>
      <c r="B50" s="15">
        <v>829</v>
      </c>
      <c r="C50" s="11" t="s">
        <v>21</v>
      </c>
      <c r="D50" s="11" t="s">
        <v>12</v>
      </c>
      <c r="E50" s="11" t="s">
        <v>231</v>
      </c>
      <c r="F50" s="13" t="s">
        <v>233</v>
      </c>
      <c r="G50" s="16">
        <v>4737.5</v>
      </c>
    </row>
    <row r="51" spans="1:7" ht="25.5">
      <c r="A51" s="12" t="s">
        <v>234</v>
      </c>
      <c r="B51" s="15">
        <v>829</v>
      </c>
      <c r="C51" s="11" t="s">
        <v>21</v>
      </c>
      <c r="D51" s="11" t="s">
        <v>12</v>
      </c>
      <c r="E51" s="11" t="s">
        <v>235</v>
      </c>
      <c r="F51" s="13"/>
      <c r="G51" s="16">
        <v>3409.5</v>
      </c>
    </row>
    <row r="52" spans="1:7" ht="25.5">
      <c r="A52" s="12" t="s">
        <v>186</v>
      </c>
      <c r="B52" s="15">
        <v>829</v>
      </c>
      <c r="C52" s="11" t="s">
        <v>21</v>
      </c>
      <c r="D52" s="11" t="s">
        <v>12</v>
      </c>
      <c r="E52" s="11" t="s">
        <v>235</v>
      </c>
      <c r="F52" s="13" t="s">
        <v>187</v>
      </c>
      <c r="G52" s="16">
        <v>3409.5</v>
      </c>
    </row>
    <row r="53" spans="1:7" ht="12.75">
      <c r="A53" s="14" t="s">
        <v>50</v>
      </c>
      <c r="B53" s="15">
        <v>829</v>
      </c>
      <c r="C53" s="11" t="s">
        <v>21</v>
      </c>
      <c r="D53" s="11" t="s">
        <v>12</v>
      </c>
      <c r="E53" s="11" t="s">
        <v>7</v>
      </c>
      <c r="F53" s="11"/>
      <c r="G53" s="16">
        <v>15984</v>
      </c>
    </row>
    <row r="54" spans="1:7" ht="63.75">
      <c r="A54" s="12" t="s">
        <v>47</v>
      </c>
      <c r="B54" s="15">
        <v>829</v>
      </c>
      <c r="C54" s="11" t="s">
        <v>21</v>
      </c>
      <c r="D54" s="11" t="s">
        <v>12</v>
      </c>
      <c r="E54" s="11" t="s">
        <v>48</v>
      </c>
      <c r="F54" s="11"/>
      <c r="G54" s="16">
        <v>15984</v>
      </c>
    </row>
    <row r="55" spans="1:7" ht="12.75">
      <c r="A55" s="14" t="s">
        <v>49</v>
      </c>
      <c r="B55" s="15">
        <v>829</v>
      </c>
      <c r="C55" s="11" t="s">
        <v>21</v>
      </c>
      <c r="D55" s="11" t="s">
        <v>12</v>
      </c>
      <c r="E55" s="11" t="s">
        <v>48</v>
      </c>
      <c r="F55" s="11" t="s">
        <v>19</v>
      </c>
      <c r="G55" s="16">
        <v>15984</v>
      </c>
    </row>
    <row r="56" spans="1:7" ht="12.75">
      <c r="A56" s="14" t="s">
        <v>79</v>
      </c>
      <c r="B56" s="15">
        <v>829</v>
      </c>
      <c r="C56" s="11" t="s">
        <v>21</v>
      </c>
      <c r="D56" s="11" t="s">
        <v>29</v>
      </c>
      <c r="E56" s="13"/>
      <c r="F56" s="13"/>
      <c r="G56" s="16">
        <f>SUM(G58+G62)</f>
        <v>8781.3</v>
      </c>
    </row>
    <row r="57" spans="1:7" ht="12.75">
      <c r="A57" s="14" t="s">
        <v>80</v>
      </c>
      <c r="B57" s="15">
        <v>829</v>
      </c>
      <c r="C57" s="11" t="s">
        <v>21</v>
      </c>
      <c r="D57" s="11" t="s">
        <v>29</v>
      </c>
      <c r="E57" s="11" t="s">
        <v>82</v>
      </c>
      <c r="F57" s="11"/>
      <c r="G57" s="16">
        <f>SUM(G58)</f>
        <v>3873</v>
      </c>
    </row>
    <row r="58" spans="1:7" ht="25.5">
      <c r="A58" s="12" t="s">
        <v>81</v>
      </c>
      <c r="B58" s="15">
        <v>829</v>
      </c>
      <c r="C58" s="11" t="s">
        <v>21</v>
      </c>
      <c r="D58" s="11" t="s">
        <v>29</v>
      </c>
      <c r="E58" s="11" t="s">
        <v>83</v>
      </c>
      <c r="F58" s="11"/>
      <c r="G58" s="16">
        <f>SUM(G59:G60)</f>
        <v>3873</v>
      </c>
    </row>
    <row r="59" spans="1:7" ht="25.5">
      <c r="A59" s="12" t="s">
        <v>186</v>
      </c>
      <c r="B59" s="15">
        <v>829</v>
      </c>
      <c r="C59" s="11" t="s">
        <v>21</v>
      </c>
      <c r="D59" s="11" t="s">
        <v>29</v>
      </c>
      <c r="E59" s="11" t="s">
        <v>83</v>
      </c>
      <c r="F59" s="11" t="s">
        <v>187</v>
      </c>
      <c r="G59" s="16">
        <v>2220</v>
      </c>
    </row>
    <row r="60" spans="1:7" ht="12.75">
      <c r="A60" s="12" t="s">
        <v>188</v>
      </c>
      <c r="B60" s="15">
        <v>829</v>
      </c>
      <c r="C60" s="11" t="s">
        <v>21</v>
      </c>
      <c r="D60" s="11" t="s">
        <v>29</v>
      </c>
      <c r="E60" s="11" t="s">
        <v>83</v>
      </c>
      <c r="F60" s="11" t="s">
        <v>190</v>
      </c>
      <c r="G60" s="16">
        <v>1653</v>
      </c>
    </row>
    <row r="61" spans="1:7" ht="25.5">
      <c r="A61" s="12" t="s">
        <v>236</v>
      </c>
      <c r="B61" s="15">
        <v>829</v>
      </c>
      <c r="C61" s="11" t="s">
        <v>21</v>
      </c>
      <c r="D61" s="11" t="s">
        <v>29</v>
      </c>
      <c r="E61" s="11" t="s">
        <v>191</v>
      </c>
      <c r="F61" s="11"/>
      <c r="G61" s="16">
        <v>4908.3</v>
      </c>
    </row>
    <row r="62" spans="1:7" ht="25.5">
      <c r="A62" s="12" t="s">
        <v>186</v>
      </c>
      <c r="B62" s="15">
        <v>829</v>
      </c>
      <c r="C62" s="11" t="s">
        <v>21</v>
      </c>
      <c r="D62" s="11" t="s">
        <v>29</v>
      </c>
      <c r="E62" s="11" t="s">
        <v>191</v>
      </c>
      <c r="F62" s="11" t="s">
        <v>187</v>
      </c>
      <c r="G62" s="16">
        <v>4908.3</v>
      </c>
    </row>
    <row r="63" spans="1:7" ht="12.75">
      <c r="A63" s="12"/>
      <c r="B63" s="15"/>
      <c r="C63" s="11"/>
      <c r="D63" s="11"/>
      <c r="E63" s="11"/>
      <c r="F63" s="11"/>
      <c r="G63" s="16"/>
    </row>
    <row r="64" spans="1:7" ht="12.75">
      <c r="A64" s="14" t="s">
        <v>1</v>
      </c>
      <c r="B64" s="15">
        <v>829</v>
      </c>
      <c r="C64" s="11" t="s">
        <v>21</v>
      </c>
      <c r="D64" s="11" t="s">
        <v>30</v>
      </c>
      <c r="E64" s="11"/>
      <c r="F64" s="11"/>
      <c r="G64" s="16">
        <f>SUM(G69+G71+G75+G73+G77+G79+G66)</f>
        <v>85983.40000000001</v>
      </c>
    </row>
    <row r="65" spans="1:7" ht="38.25">
      <c r="A65" s="12" t="s">
        <v>237</v>
      </c>
      <c r="B65" s="15">
        <v>829</v>
      </c>
      <c r="C65" s="11" t="s">
        <v>21</v>
      </c>
      <c r="D65" s="11" t="s">
        <v>30</v>
      </c>
      <c r="E65" s="11" t="s">
        <v>238</v>
      </c>
      <c r="F65" s="11"/>
      <c r="G65" s="16">
        <v>270.8</v>
      </c>
    </row>
    <row r="66" spans="1:7" ht="25.5">
      <c r="A66" s="12" t="s">
        <v>186</v>
      </c>
      <c r="B66" s="15">
        <v>829</v>
      </c>
      <c r="C66" s="11" t="s">
        <v>21</v>
      </c>
      <c r="D66" s="11" t="s">
        <v>30</v>
      </c>
      <c r="E66" s="11" t="s">
        <v>238</v>
      </c>
      <c r="F66" s="11" t="s">
        <v>187</v>
      </c>
      <c r="G66" s="16">
        <v>270.8</v>
      </c>
    </row>
    <row r="67" spans="1:7" ht="12.75">
      <c r="A67" s="14" t="s">
        <v>1</v>
      </c>
      <c r="B67" s="15">
        <v>829</v>
      </c>
      <c r="C67" s="11" t="s">
        <v>21</v>
      </c>
      <c r="D67" s="11" t="s">
        <v>30</v>
      </c>
      <c r="E67" s="11" t="s">
        <v>2</v>
      </c>
      <c r="F67" s="11"/>
      <c r="G67" s="16">
        <f>SUM(G69+G71+G73+G75+G77+G79)</f>
        <v>85712.59999999999</v>
      </c>
    </row>
    <row r="68" spans="1:7" ht="12.75">
      <c r="A68" s="12" t="s">
        <v>3</v>
      </c>
      <c r="B68" s="15">
        <v>829</v>
      </c>
      <c r="C68" s="11" t="s">
        <v>37</v>
      </c>
      <c r="D68" s="11" t="s">
        <v>30</v>
      </c>
      <c r="E68" s="11" t="s">
        <v>4</v>
      </c>
      <c r="F68" s="11"/>
      <c r="G68" s="16">
        <f>SUM(G69)</f>
        <v>17533</v>
      </c>
    </row>
    <row r="69" spans="1:7" ht="25.5">
      <c r="A69" s="12" t="s">
        <v>186</v>
      </c>
      <c r="B69" s="15">
        <v>829</v>
      </c>
      <c r="C69" s="11" t="s">
        <v>21</v>
      </c>
      <c r="D69" s="11" t="s">
        <v>30</v>
      </c>
      <c r="E69" s="11" t="s">
        <v>4</v>
      </c>
      <c r="F69" s="11" t="s">
        <v>187</v>
      </c>
      <c r="G69" s="16">
        <v>17533</v>
      </c>
    </row>
    <row r="70" spans="1:7" ht="38.25">
      <c r="A70" s="12" t="s">
        <v>46</v>
      </c>
      <c r="B70" s="15">
        <v>829</v>
      </c>
      <c r="C70" s="11" t="s">
        <v>21</v>
      </c>
      <c r="D70" s="11" t="s">
        <v>30</v>
      </c>
      <c r="E70" s="11" t="s">
        <v>5</v>
      </c>
      <c r="F70" s="11"/>
      <c r="G70" s="16">
        <f>SUM(G71)</f>
        <v>40834.7</v>
      </c>
    </row>
    <row r="71" spans="1:7" ht="25.5">
      <c r="A71" s="12" t="s">
        <v>186</v>
      </c>
      <c r="B71" s="15">
        <v>829</v>
      </c>
      <c r="C71" s="11" t="s">
        <v>21</v>
      </c>
      <c r="D71" s="11" t="s">
        <v>30</v>
      </c>
      <c r="E71" s="11" t="s">
        <v>5</v>
      </c>
      <c r="F71" s="11" t="s">
        <v>187</v>
      </c>
      <c r="G71" s="16">
        <v>40834.7</v>
      </c>
    </row>
    <row r="72" spans="1:7" ht="12.75">
      <c r="A72" s="12" t="s">
        <v>88</v>
      </c>
      <c r="B72" s="15">
        <v>829</v>
      </c>
      <c r="C72" s="11" t="s">
        <v>21</v>
      </c>
      <c r="D72" s="11" t="s">
        <v>30</v>
      </c>
      <c r="E72" s="11" t="s">
        <v>91</v>
      </c>
      <c r="F72" s="11"/>
      <c r="G72" s="16">
        <v>13140.2</v>
      </c>
    </row>
    <row r="73" spans="1:7" ht="25.5">
      <c r="A73" s="12" t="s">
        <v>186</v>
      </c>
      <c r="B73" s="15">
        <v>829</v>
      </c>
      <c r="C73" s="11" t="s">
        <v>21</v>
      </c>
      <c r="D73" s="11" t="s">
        <v>30</v>
      </c>
      <c r="E73" s="11" t="s">
        <v>91</v>
      </c>
      <c r="F73" s="11" t="s">
        <v>187</v>
      </c>
      <c r="G73" s="16">
        <v>13140.2</v>
      </c>
    </row>
    <row r="74" spans="1:7" ht="12.75">
      <c r="A74" s="12" t="s">
        <v>38</v>
      </c>
      <c r="B74" s="15">
        <v>829</v>
      </c>
      <c r="C74" s="11" t="s">
        <v>21</v>
      </c>
      <c r="D74" s="11" t="s">
        <v>30</v>
      </c>
      <c r="E74" s="11" t="s">
        <v>6</v>
      </c>
      <c r="F74" s="11"/>
      <c r="G74" s="16">
        <f>SUM(G75)</f>
        <v>397.9</v>
      </c>
    </row>
    <row r="75" spans="1:7" ht="25.5">
      <c r="A75" s="12" t="s">
        <v>186</v>
      </c>
      <c r="B75" s="15">
        <v>829</v>
      </c>
      <c r="C75" s="11" t="s">
        <v>21</v>
      </c>
      <c r="D75" s="11" t="s">
        <v>30</v>
      </c>
      <c r="E75" s="11" t="s">
        <v>6</v>
      </c>
      <c r="F75" s="11" t="s">
        <v>187</v>
      </c>
      <c r="G75" s="16">
        <v>397.9</v>
      </c>
    </row>
    <row r="76" spans="1:7" ht="25.5">
      <c r="A76" s="12" t="s">
        <v>89</v>
      </c>
      <c r="B76" s="15">
        <v>829</v>
      </c>
      <c r="C76" s="11" t="s">
        <v>21</v>
      </c>
      <c r="D76" s="11" t="s">
        <v>30</v>
      </c>
      <c r="E76" s="11" t="s">
        <v>90</v>
      </c>
      <c r="F76" s="11"/>
      <c r="G76" s="16">
        <f>SUM(G77)</f>
        <v>6147.2</v>
      </c>
    </row>
    <row r="77" spans="1:7" ht="25.5">
      <c r="A77" s="12" t="s">
        <v>186</v>
      </c>
      <c r="B77" s="15">
        <v>829</v>
      </c>
      <c r="C77" s="11" t="s">
        <v>21</v>
      </c>
      <c r="D77" s="11" t="s">
        <v>30</v>
      </c>
      <c r="E77" s="11" t="s">
        <v>90</v>
      </c>
      <c r="F77" s="11" t="s">
        <v>187</v>
      </c>
      <c r="G77" s="16">
        <v>6147.2</v>
      </c>
    </row>
    <row r="78" spans="1:7" ht="25.5">
      <c r="A78" s="12" t="s">
        <v>239</v>
      </c>
      <c r="B78" s="15">
        <v>829</v>
      </c>
      <c r="C78" s="11" t="s">
        <v>21</v>
      </c>
      <c r="D78" s="11" t="s">
        <v>30</v>
      </c>
      <c r="E78" s="11" t="s">
        <v>240</v>
      </c>
      <c r="F78" s="11"/>
      <c r="G78" s="16">
        <v>7659.6</v>
      </c>
    </row>
    <row r="79" spans="1:7" ht="25.5">
      <c r="A79" s="12" t="s">
        <v>186</v>
      </c>
      <c r="B79" s="15">
        <v>829</v>
      </c>
      <c r="C79" s="11" t="s">
        <v>21</v>
      </c>
      <c r="D79" s="11" t="s">
        <v>30</v>
      </c>
      <c r="E79" s="11" t="s">
        <v>240</v>
      </c>
      <c r="F79" s="11" t="s">
        <v>187</v>
      </c>
      <c r="G79" s="16">
        <v>7659.6</v>
      </c>
    </row>
    <row r="80" spans="1:7" ht="12.75">
      <c r="A80" s="47" t="s">
        <v>45</v>
      </c>
      <c r="B80" s="15">
        <v>829</v>
      </c>
      <c r="C80" s="13" t="s">
        <v>31</v>
      </c>
      <c r="D80" s="13"/>
      <c r="E80" s="13"/>
      <c r="F80" s="13"/>
      <c r="G80" s="15">
        <f>SUM(G84)</f>
        <v>29491.7</v>
      </c>
    </row>
    <row r="81" spans="1:7" ht="12.75">
      <c r="A81" s="14" t="s">
        <v>51</v>
      </c>
      <c r="B81" s="15">
        <v>829</v>
      </c>
      <c r="C81" s="11" t="s">
        <v>31</v>
      </c>
      <c r="D81" s="11" t="s">
        <v>12</v>
      </c>
      <c r="E81" s="11"/>
      <c r="F81" s="11"/>
      <c r="G81" s="21">
        <f>SUM(G84)</f>
        <v>29491.7</v>
      </c>
    </row>
    <row r="82" spans="1:7" ht="12.75">
      <c r="A82" s="14" t="s">
        <v>50</v>
      </c>
      <c r="B82" s="15">
        <v>829</v>
      </c>
      <c r="C82" s="11" t="s">
        <v>31</v>
      </c>
      <c r="D82" s="11" t="s">
        <v>12</v>
      </c>
      <c r="E82" s="11" t="s">
        <v>7</v>
      </c>
      <c r="F82" s="11"/>
      <c r="G82" s="21">
        <f>SUM(G84)</f>
        <v>29491.7</v>
      </c>
    </row>
    <row r="83" spans="1:7" ht="63.75">
      <c r="A83" s="12" t="s">
        <v>47</v>
      </c>
      <c r="B83" s="15">
        <v>829</v>
      </c>
      <c r="C83" s="11" t="s">
        <v>31</v>
      </c>
      <c r="D83" s="11" t="s">
        <v>12</v>
      </c>
      <c r="E83" s="11" t="s">
        <v>48</v>
      </c>
      <c r="F83" s="11"/>
      <c r="G83" s="21">
        <f>SUM(G84)</f>
        <v>29491.7</v>
      </c>
    </row>
    <row r="84" spans="1:7" ht="12.75">
      <c r="A84" s="14" t="s">
        <v>49</v>
      </c>
      <c r="B84" s="15">
        <v>829</v>
      </c>
      <c r="C84" s="11" t="s">
        <v>31</v>
      </c>
      <c r="D84" s="11" t="s">
        <v>12</v>
      </c>
      <c r="E84" s="11" t="s">
        <v>48</v>
      </c>
      <c r="F84" s="11" t="s">
        <v>19</v>
      </c>
      <c r="G84" s="21">
        <v>29491.7</v>
      </c>
    </row>
    <row r="85" spans="1:7" ht="12.75">
      <c r="A85" s="54" t="s">
        <v>35</v>
      </c>
      <c r="B85" s="55"/>
      <c r="C85" s="55"/>
      <c r="D85" s="55"/>
      <c r="E85" s="55"/>
      <c r="F85" s="55"/>
      <c r="G85" s="56">
        <f>SUM(G27+G15)</f>
        <v>155099.6</v>
      </c>
    </row>
    <row r="86" spans="1:7" ht="13.5">
      <c r="A86" s="1"/>
      <c r="B86" s="1"/>
      <c r="C86" s="1"/>
      <c r="D86" s="1"/>
      <c r="E86" s="1"/>
      <c r="F86" s="1"/>
      <c r="G86" s="1"/>
    </row>
  </sheetData>
  <sheetProtection/>
  <mergeCells count="9">
    <mergeCell ref="A6:G6"/>
    <mergeCell ref="A8:G8"/>
    <mergeCell ref="A9:G9"/>
    <mergeCell ref="A10:G10"/>
    <mergeCell ref="C3:G3"/>
    <mergeCell ref="C4:G4"/>
    <mergeCell ref="C5:G5"/>
    <mergeCell ref="A2:G2"/>
    <mergeCell ref="C1:G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zain-secr-fo</dc:creator>
  <cp:keywords/>
  <dc:description/>
  <cp:lastModifiedBy>zain-raifo7-fo</cp:lastModifiedBy>
  <cp:lastPrinted>2016-03-01T14:41:13Z</cp:lastPrinted>
  <dcterms:created xsi:type="dcterms:W3CDTF">2007-10-24T04:15:56Z</dcterms:created>
  <dcterms:modified xsi:type="dcterms:W3CDTF">2016-03-01T14:41:43Z</dcterms:modified>
  <cp:category/>
  <cp:version/>
  <cp:contentType/>
  <cp:contentStatus/>
</cp:coreProperties>
</file>