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АЛЬБИНА\ПРОГНОЗ\2024\проноз город\"/>
    </mc:Choice>
  </mc:AlternateContent>
  <bookViews>
    <workbookView xWindow="0" yWindow="60" windowWidth="18060" windowHeight="10305"/>
  </bookViews>
  <sheets>
    <sheet name="Показатели" sheetId="1" r:id="rId1"/>
  </sheets>
  <definedNames>
    <definedName name="_xlnm.Print_Titles" localSheetId="0">Показатели!$4:$5</definedName>
    <definedName name="_xlnm.Print_Area" localSheetId="0">Показатели!$A$1:$J$96</definedName>
  </definedNames>
  <calcPr calcId="162913"/>
</workbook>
</file>

<file path=xl/calcChain.xml><?xml version="1.0" encoding="utf-8"?>
<calcChain xmlns="http://schemas.openxmlformats.org/spreadsheetml/2006/main">
  <c r="E96" i="1" l="1"/>
  <c r="G94" i="1"/>
  <c r="H94" i="1"/>
  <c r="I94" i="1"/>
  <c r="J94" i="1"/>
  <c r="F94" i="1"/>
  <c r="G67" i="1" l="1"/>
  <c r="H67" i="1"/>
  <c r="I67" i="1"/>
  <c r="J67" i="1"/>
  <c r="F67" i="1"/>
  <c r="F25" i="1"/>
  <c r="G25" i="1" s="1"/>
  <c r="H25" i="1" s="1"/>
  <c r="I25" i="1" s="1"/>
  <c r="J25" i="1" s="1"/>
  <c r="I11" i="1"/>
  <c r="J11" i="1"/>
  <c r="J10" i="1"/>
  <c r="I10" i="1"/>
  <c r="H10" i="1"/>
  <c r="G10" i="1"/>
  <c r="F10" i="1"/>
  <c r="H89" i="1" l="1"/>
  <c r="H92" i="1" s="1"/>
  <c r="I89" i="1"/>
  <c r="I92" i="1" s="1"/>
  <c r="J89" i="1"/>
  <c r="J92" i="1" s="1"/>
  <c r="G89" i="1"/>
  <c r="G92" i="1" s="1"/>
  <c r="J81" i="1"/>
  <c r="I81" i="1"/>
  <c r="H81" i="1"/>
  <c r="G81" i="1"/>
  <c r="F81" i="1"/>
  <c r="J79" i="1"/>
  <c r="I79" i="1"/>
  <c r="H79" i="1"/>
  <c r="G79" i="1"/>
  <c r="F79" i="1"/>
  <c r="J71" i="1"/>
  <c r="I71" i="1"/>
  <c r="H71" i="1"/>
  <c r="G71" i="1"/>
  <c r="F71" i="1"/>
  <c r="H14" i="1" l="1"/>
  <c r="G63" i="1"/>
  <c r="H63" i="1"/>
  <c r="I63" i="1"/>
  <c r="J63" i="1"/>
  <c r="J14" i="1" l="1"/>
  <c r="I14" i="1"/>
  <c r="F60" i="1"/>
  <c r="G19" i="1" l="1"/>
  <c r="H19" i="1"/>
  <c r="I19" i="1"/>
  <c r="J19" i="1"/>
  <c r="F19" i="1"/>
  <c r="G17" i="1"/>
  <c r="H17" i="1"/>
  <c r="I17" i="1"/>
  <c r="J17" i="1"/>
  <c r="F17" i="1"/>
  <c r="G59" i="1" l="1"/>
  <c r="H59" i="1"/>
  <c r="F59" i="1"/>
  <c r="G57" i="1"/>
  <c r="H57" i="1"/>
  <c r="I57" i="1"/>
  <c r="J57" i="1"/>
  <c r="F57" i="1"/>
  <c r="G55" i="1"/>
  <c r="H55" i="1"/>
  <c r="I55" i="1"/>
  <c r="J55" i="1"/>
  <c r="F55" i="1"/>
  <c r="G53" i="1"/>
  <c r="H53" i="1"/>
  <c r="I53" i="1"/>
  <c r="J53" i="1"/>
  <c r="F53" i="1"/>
  <c r="G51" i="1"/>
  <c r="H51" i="1"/>
  <c r="I51" i="1"/>
  <c r="F51" i="1"/>
  <c r="H91" i="1" l="1"/>
  <c r="I91" i="1"/>
  <c r="J91" i="1"/>
  <c r="G91" i="1"/>
  <c r="F89" i="1"/>
  <c r="F92" i="1" s="1"/>
  <c r="F91" i="1" l="1"/>
  <c r="G68" i="1"/>
  <c r="H68" i="1"/>
  <c r="I68" i="1"/>
  <c r="J68" i="1"/>
  <c r="F68" i="1"/>
  <c r="G64" i="1"/>
  <c r="H64" i="1"/>
  <c r="I64" i="1"/>
  <c r="J64" i="1"/>
  <c r="F64" i="1"/>
  <c r="F63" i="1"/>
  <c r="G60" i="1"/>
  <c r="H60" i="1"/>
  <c r="I60" i="1"/>
  <c r="J60" i="1"/>
  <c r="G49" i="1"/>
  <c r="H49" i="1"/>
  <c r="I49" i="1"/>
  <c r="J49" i="1"/>
  <c r="F49" i="1"/>
  <c r="F47" i="1"/>
  <c r="G37" i="1"/>
  <c r="F37" i="1"/>
  <c r="G35" i="1"/>
  <c r="H35" i="1"/>
  <c r="I35" i="1"/>
  <c r="J35" i="1"/>
  <c r="F35" i="1"/>
  <c r="G33" i="1"/>
  <c r="H33" i="1"/>
  <c r="I33" i="1"/>
  <c r="J33" i="1"/>
  <c r="F33" i="1"/>
  <c r="G31" i="1"/>
  <c r="H31" i="1"/>
  <c r="I31" i="1"/>
  <c r="J31" i="1"/>
  <c r="F31" i="1"/>
  <c r="G29" i="1"/>
  <c r="H29" i="1"/>
  <c r="I29" i="1"/>
  <c r="J29" i="1"/>
  <c r="F29" i="1"/>
  <c r="F11" i="1"/>
  <c r="G8" i="1"/>
  <c r="H8" i="1"/>
  <c r="I8" i="1"/>
  <c r="J8" i="1"/>
  <c r="F8" i="1"/>
  <c r="J47" i="1" l="1"/>
  <c r="H47" i="1"/>
  <c r="I47" i="1"/>
  <c r="G47" i="1"/>
  <c r="G11" i="1"/>
  <c r="H11" i="1" l="1"/>
  <c r="G14" i="1"/>
  <c r="F14" i="1"/>
</calcChain>
</file>

<file path=xl/sharedStrings.xml><?xml version="1.0" encoding="utf-8"?>
<sst xmlns="http://schemas.openxmlformats.org/spreadsheetml/2006/main" count="214" uniqueCount="95">
  <si>
    <t>№ п/п</t>
  </si>
  <si>
    <t>Наименование показателя</t>
  </si>
  <si>
    <t>Единица измерения</t>
  </si>
  <si>
    <t>Отчет</t>
  </si>
  <si>
    <t>Оценка</t>
  </si>
  <si>
    <t>Прогноз</t>
  </si>
  <si>
    <t>Прогноз - на 1-ый период</t>
  </si>
  <si>
    <t>Прогноз - на 2-ой период</t>
  </si>
  <si>
    <t>Прогноз - на 3-ий период</t>
  </si>
  <si>
    <t/>
  </si>
  <si>
    <t>1.1</t>
  </si>
  <si>
    <t>Численность населения (среднегодовая)</t>
  </si>
  <si>
    <t>тыс. человек</t>
  </si>
  <si>
    <t>1.1.1</t>
  </si>
  <si>
    <t>к предыдущему году</t>
  </si>
  <si>
    <t>%</t>
  </si>
  <si>
    <t>1.2</t>
  </si>
  <si>
    <t>Валовой территориальный продукт</t>
  </si>
  <si>
    <t>млн. руб.</t>
  </si>
  <si>
    <t>1.2.1</t>
  </si>
  <si>
    <t>в сопоставимых ценах, к предыдущему году</t>
  </si>
  <si>
    <t>1.2.2</t>
  </si>
  <si>
    <t>Индекс-дефлятор к предыдущему году</t>
  </si>
  <si>
    <t>1.3</t>
  </si>
  <si>
    <t>Добавленная стоимость по предприятиям и организациям, не относящимся к субъектам малого предпринимательства</t>
  </si>
  <si>
    <t>тыс. руб.</t>
  </si>
  <si>
    <t>1.3.1.</t>
  </si>
  <si>
    <t>Наименование значимых предприятий</t>
  </si>
  <si>
    <t>1.4.</t>
  </si>
  <si>
    <t>Доля малого и среднего бизнеса в валовом территориальном продукте</t>
  </si>
  <si>
    <t>1.5.</t>
  </si>
  <si>
    <t>Доля инновационных производств в общем объеме промышленного производства</t>
  </si>
  <si>
    <t>1.6.</t>
  </si>
  <si>
    <t>Объем отгруженных товаров собственного производства, выполненных работ и услуг собственными силами</t>
  </si>
  <si>
    <t>1.6.1</t>
  </si>
  <si>
    <t>Индекс промышленного производства, к предыдущему году</t>
  </si>
  <si>
    <t>1.6.2</t>
  </si>
  <si>
    <t>индекс-дефлятор к предыдущему году</t>
  </si>
  <si>
    <t>1.7</t>
  </si>
  <si>
    <t>Оборот малых и средних предприятий, включая микропредприятия</t>
  </si>
  <si>
    <t>1.7.1</t>
  </si>
  <si>
    <t>индекс-дефлятор, к предыдущему году</t>
  </si>
  <si>
    <t>Объем инвестиций в основной капитал за счет всех источников финансирования</t>
  </si>
  <si>
    <t>1.12</t>
  </si>
  <si>
    <t>Оборот розничной торговли</t>
  </si>
  <si>
    <t>1.12.1</t>
  </si>
  <si>
    <t>Индекс-дефлятор, к предыдущему году</t>
  </si>
  <si>
    <t>1.13</t>
  </si>
  <si>
    <t>Объем платных услуг населению</t>
  </si>
  <si>
    <t>1.13.1</t>
  </si>
  <si>
    <t>1.16</t>
  </si>
  <si>
    <t>Фонд заработной платы - всего</t>
  </si>
  <si>
    <t>1.16.1</t>
  </si>
  <si>
    <t>1.17</t>
  </si>
  <si>
    <t>Среднесписочная численность работников предприятий и организаций</t>
  </si>
  <si>
    <t>человек</t>
  </si>
  <si>
    <t>1.17.1</t>
  </si>
  <si>
    <t>1.18</t>
  </si>
  <si>
    <t>Среднемесячная номинальная начисленная заработная плата</t>
  </si>
  <si>
    <t>рублей</t>
  </si>
  <si>
    <t>Денежные доходы населения</t>
  </si>
  <si>
    <t>Денежные доходы на душу населения (в среднем за месяц)</t>
  </si>
  <si>
    <t>1.22</t>
  </si>
  <si>
    <t>Реальные денежные доходы населения, к предыдущему году</t>
  </si>
  <si>
    <t>Поступление налоговых и неналоговых платежей в местный бюджет - всего</t>
  </si>
  <si>
    <t>Численность зарегистрированных безработных (на конец периода)</t>
  </si>
  <si>
    <t>Уровень зарегистрированной безработицы (на конец периода)</t>
  </si>
  <si>
    <t>1. ОАО "Заинский сахар"</t>
  </si>
  <si>
    <t>показатель формируется в Управлении АО "Татэнерго"</t>
  </si>
  <si>
    <t xml:space="preserve">в сопоставимых ценах, к предыдущему году </t>
  </si>
  <si>
    <t xml:space="preserve"> -</t>
  </si>
  <si>
    <t>1. АО "Заинский сахар"</t>
  </si>
  <si>
    <t>1.8.1.1</t>
  </si>
  <si>
    <t>1.8.1.2</t>
  </si>
  <si>
    <t>2. ООО "Аккурайд Уилз  Руссиа"</t>
  </si>
  <si>
    <t>3. Филиал "Заинский УАД" ООО "Татнефтедор"</t>
  </si>
  <si>
    <t>4.Филиал АО "Татэнерго" - Заинская ГРЭС</t>
  </si>
  <si>
    <t>5. Филиал ООО "Завод "Техно" г.Заинск</t>
  </si>
  <si>
    <t>2. ООО "Аккурайд Уилз Руссиа"</t>
  </si>
  <si>
    <t xml:space="preserve">3. филиал "Заинский УАД" ООО «Татнефтедор» </t>
  </si>
  <si>
    <t>4. филиал АО "Татэнерго" - Заинская ГРЭС</t>
  </si>
  <si>
    <t>5. филиал ООО "Завод "Техно" г.Заинск</t>
  </si>
  <si>
    <t>1.8</t>
  </si>
  <si>
    <t>1.9</t>
  </si>
  <si>
    <t>1.9.1</t>
  </si>
  <si>
    <t>1.9.2</t>
  </si>
  <si>
    <t>1.10</t>
  </si>
  <si>
    <t>1.10.1</t>
  </si>
  <si>
    <t>1.10.2</t>
  </si>
  <si>
    <t>1.14</t>
  </si>
  <si>
    <t>1.14.1</t>
  </si>
  <si>
    <t>1.15</t>
  </si>
  <si>
    <t>1.15.1</t>
  </si>
  <si>
    <t>1.19</t>
  </si>
  <si>
    <t>Форма прогноза 2025-2027 годы по г.Заинск Заинского муниципального района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</si>
</sst>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;"/>
    <numFmt numFmtId="165" formatCode="#,##0.0"/>
  </numFmts>
  <fonts count="12" x14ac:knownFonts="1">
    <font>
      <sz val="10"/>
      <name val="Arial"/>
    </font>
    <font>
      <sz val="8"/>
      <name val="Arial"/>
      <family val="2"/>
      <charset val="204"/>
    </font>
    <font>
      <u/>
      <sz val="9"/>
      <color rgb="FF000080"/>
      <name val="Tahoma"/>
      <family val="2"/>
      <charset val="204"/>
    </font>
    <font>
      <b/>
      <sz val="9"/>
      <color rgb="FFFFFFFF"/>
      <name val="Tahoma"/>
      <family val="2"/>
      <charset val="204"/>
    </font>
    <font>
      <sz val="9"/>
      <color rgb="FF000080"/>
      <name val="Tahoma"/>
      <family val="2"/>
      <charset val="204"/>
    </font>
    <font>
      <sz val="8"/>
      <name val="Tahoma"/>
      <family val="2"/>
      <charset val="204"/>
    </font>
    <font>
      <b/>
      <sz val="14"/>
      <color rgb="FF000080"/>
      <name val="Tahoma"/>
      <family val="2"/>
      <charset val="204"/>
    </font>
    <font>
      <sz val="11"/>
      <color indexed="8"/>
      <name val="Calibri"/>
      <family val="2"/>
      <charset val="204"/>
    </font>
    <font>
      <b/>
      <sz val="9"/>
      <color rgb="FF000080"/>
      <name val="Tahoma"/>
      <family val="2"/>
      <charset val="204"/>
    </font>
    <font>
      <b/>
      <sz val="8"/>
      <name val="Tahoma"/>
      <family val="2"/>
      <charset val="204"/>
    </font>
    <font>
      <b/>
      <sz val="8"/>
      <name val="Arial"/>
      <family val="2"/>
      <charset val="204"/>
    </font>
    <font>
      <b/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889CCF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rgb="FFC0C0C0"/>
      </bottom>
      <diagonal/>
    </border>
    <border>
      <left/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</borders>
  <cellStyleXfs count="2">
    <xf numFmtId="0" fontId="0" fillId="0" borderId="0"/>
    <xf numFmtId="0" fontId="7" fillId="0" borderId="0"/>
  </cellStyleXfs>
  <cellXfs count="62">
    <xf numFmtId="0" fontId="0" fillId="0" borderId="0" xfId="0" applyProtection="1">
      <protection locked="0"/>
    </xf>
    <xf numFmtId="0" fontId="1" fillId="0" borderId="0" xfId="0" applyFont="1" applyAlignment="1" applyProtection="1">
      <alignment vertical="top"/>
      <protection locked="0"/>
    </xf>
    <xf numFmtId="0" fontId="1" fillId="0" borderId="1" xfId="0" applyFont="1" applyBorder="1" applyAlignment="1" applyProtection="1">
      <alignment vertical="top"/>
      <protection locked="0"/>
    </xf>
    <xf numFmtId="0" fontId="1" fillId="0" borderId="2" xfId="0" applyFont="1" applyBorder="1" applyAlignment="1" applyProtection="1">
      <alignment vertical="top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1" fillId="3" borderId="2" xfId="0" applyFont="1" applyFill="1" applyBorder="1" applyAlignment="1" applyProtection="1">
      <alignment vertical="top"/>
      <protection locked="0"/>
    </xf>
    <xf numFmtId="0" fontId="4" fillId="3" borderId="3" xfId="0" applyFont="1" applyFill="1" applyBorder="1" applyAlignment="1" applyProtection="1">
      <alignment horizontal="left" vertical="center" wrapText="1"/>
      <protection locked="0"/>
    </xf>
    <xf numFmtId="4" fontId="5" fillId="3" borderId="3" xfId="0" applyNumberFormat="1" applyFont="1" applyFill="1" applyBorder="1" applyAlignment="1" applyProtection="1">
      <alignment horizontal="right" vertical="top"/>
      <protection locked="0"/>
    </xf>
    <xf numFmtId="0" fontId="0" fillId="3" borderId="0" xfId="0" applyFill="1" applyProtection="1">
      <protection locked="0"/>
    </xf>
    <xf numFmtId="4" fontId="5" fillId="3" borderId="4" xfId="0" applyNumberFormat="1" applyFont="1" applyFill="1" applyBorder="1" applyAlignment="1" applyProtection="1">
      <alignment horizontal="right" vertical="top"/>
      <protection locked="0"/>
    </xf>
    <xf numFmtId="4" fontId="5" fillId="3" borderId="3" xfId="0" applyNumberFormat="1" applyFont="1" applyFill="1" applyBorder="1" applyAlignment="1">
      <alignment horizontal="right" vertical="top"/>
    </xf>
    <xf numFmtId="0" fontId="10" fillId="3" borderId="2" xfId="0" applyFont="1" applyFill="1" applyBorder="1" applyAlignment="1" applyProtection="1">
      <alignment vertical="top"/>
      <protection locked="0"/>
    </xf>
    <xf numFmtId="0" fontId="8" fillId="3" borderId="3" xfId="0" applyFont="1" applyFill="1" applyBorder="1" applyAlignment="1" applyProtection="1">
      <alignment horizontal="left" vertical="center" wrapText="1"/>
      <protection locked="0"/>
    </xf>
    <xf numFmtId="4" fontId="9" fillId="3" borderId="3" xfId="0" applyNumberFormat="1" applyFont="1" applyFill="1" applyBorder="1" applyAlignment="1" applyProtection="1">
      <alignment horizontal="right" vertical="top"/>
      <protection locked="0"/>
    </xf>
    <xf numFmtId="0" fontId="11" fillId="3" borderId="0" xfId="0" applyFont="1" applyFill="1" applyProtection="1">
      <protection locked="0"/>
    </xf>
    <xf numFmtId="4" fontId="5" fillId="3" borderId="8" xfId="0" applyNumberFormat="1" applyFont="1" applyFill="1" applyBorder="1" applyAlignment="1" applyProtection="1">
      <alignment horizontal="right" vertical="top"/>
      <protection locked="0"/>
    </xf>
    <xf numFmtId="165" fontId="5" fillId="3" borderId="3" xfId="0" applyNumberFormat="1" applyFont="1" applyFill="1" applyBorder="1" applyAlignment="1" applyProtection="1">
      <alignment horizontal="right" vertical="top"/>
      <protection locked="0"/>
    </xf>
    <xf numFmtId="164" fontId="5" fillId="3" borderId="3" xfId="0" applyNumberFormat="1" applyFont="1" applyFill="1" applyBorder="1" applyAlignment="1" applyProtection="1">
      <alignment horizontal="right" vertical="top"/>
      <protection locked="0"/>
    </xf>
    <xf numFmtId="0" fontId="4" fillId="3" borderId="3" xfId="0" applyFont="1" applyFill="1" applyBorder="1" applyAlignment="1" applyProtection="1">
      <alignment horizontal="center" vertical="center" wrapText="1"/>
      <protection locked="0"/>
    </xf>
    <xf numFmtId="4" fontId="5" fillId="3" borderId="4" xfId="0" applyNumberFormat="1" applyFont="1" applyFill="1" applyBorder="1" applyAlignment="1" applyProtection="1">
      <alignment vertical="top"/>
      <protection locked="0"/>
    </xf>
    <xf numFmtId="4" fontId="5" fillId="3" borderId="5" xfId="0" applyNumberFormat="1" applyFont="1" applyFill="1" applyBorder="1" applyAlignment="1" applyProtection="1">
      <alignment vertical="top"/>
      <protection locked="0"/>
    </xf>
    <xf numFmtId="4" fontId="5" fillId="3" borderId="6" xfId="0" applyNumberFormat="1" applyFont="1" applyFill="1" applyBorder="1" applyAlignment="1" applyProtection="1">
      <alignment vertical="top"/>
      <protection locked="0"/>
    </xf>
    <xf numFmtId="4" fontId="9" fillId="3" borderId="9" xfId="0" applyNumberFormat="1" applyFont="1" applyFill="1" applyBorder="1" applyAlignment="1" applyProtection="1">
      <alignment horizontal="right" vertical="top"/>
      <protection locked="0"/>
    </xf>
    <xf numFmtId="0" fontId="4" fillId="3" borderId="4" xfId="0" applyFont="1" applyFill="1" applyBorder="1" applyAlignment="1" applyProtection="1">
      <alignment horizontal="left" vertical="center" wrapText="1"/>
      <protection locked="0"/>
    </xf>
    <xf numFmtId="0" fontId="8" fillId="3" borderId="4" xfId="0" applyFont="1" applyFill="1" applyBorder="1" applyAlignment="1" applyProtection="1">
      <alignment horizontal="left" vertical="center" wrapText="1"/>
      <protection locked="0"/>
    </xf>
    <xf numFmtId="0" fontId="8" fillId="3" borderId="5" xfId="0" applyFont="1" applyFill="1" applyBorder="1" applyAlignment="1" applyProtection="1">
      <alignment horizontal="left" vertical="center" wrapText="1"/>
      <protection locked="0"/>
    </xf>
    <xf numFmtId="4" fontId="9" fillId="3" borderId="7" xfId="0" applyNumberFormat="1" applyFont="1" applyFill="1" applyBorder="1" applyAlignment="1" applyProtection="1">
      <alignment horizontal="right" vertical="top"/>
      <protection locked="0"/>
    </xf>
    <xf numFmtId="4" fontId="9" fillId="3" borderId="8" xfId="0" applyNumberFormat="1" applyFont="1" applyFill="1" applyBorder="1" applyAlignment="1" applyProtection="1">
      <alignment horizontal="right" vertical="top"/>
      <protection locked="0"/>
    </xf>
    <xf numFmtId="165" fontId="9" fillId="3" borderId="3" xfId="0" applyNumberFormat="1" applyFont="1" applyFill="1" applyBorder="1" applyAlignment="1" applyProtection="1">
      <alignment horizontal="right" vertical="top"/>
      <protection locked="0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4" fontId="5" fillId="4" borderId="3" xfId="0" applyNumberFormat="1" applyFont="1" applyFill="1" applyBorder="1" applyAlignment="1">
      <alignment horizontal="right" vertical="top"/>
    </xf>
    <xf numFmtId="0" fontId="0" fillId="4" borderId="0" xfId="0" applyFill="1" applyProtection="1">
      <protection locked="0"/>
    </xf>
    <xf numFmtId="0" fontId="1" fillId="0" borderId="0" xfId="0" applyFont="1" applyFill="1" applyAlignment="1" applyProtection="1">
      <alignment vertical="top"/>
      <protection locked="0"/>
    </xf>
    <xf numFmtId="0" fontId="1" fillId="0" borderId="1" xfId="0" applyFont="1" applyFill="1" applyBorder="1" applyAlignment="1" applyProtection="1">
      <alignment vertical="top"/>
      <protection locked="0"/>
    </xf>
    <xf numFmtId="0" fontId="3" fillId="0" borderId="9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4" fontId="9" fillId="0" borderId="8" xfId="0" applyNumberFormat="1" applyFont="1" applyFill="1" applyBorder="1" applyAlignment="1" applyProtection="1">
      <alignment horizontal="right" vertical="top"/>
      <protection locked="0"/>
    </xf>
    <xf numFmtId="4" fontId="5" fillId="0" borderId="3" xfId="0" applyNumberFormat="1" applyFont="1" applyFill="1" applyBorder="1" applyAlignment="1" applyProtection="1">
      <alignment horizontal="right" vertical="top"/>
      <protection locked="0"/>
    </xf>
    <xf numFmtId="4" fontId="9" fillId="0" borderId="3" xfId="0" applyNumberFormat="1" applyFont="1" applyFill="1" applyBorder="1" applyAlignment="1" applyProtection="1">
      <alignment horizontal="right" vertical="top"/>
      <protection locked="0"/>
    </xf>
    <xf numFmtId="164" fontId="5" fillId="0" borderId="3" xfId="0" applyNumberFormat="1" applyFont="1" applyFill="1" applyBorder="1" applyAlignment="1" applyProtection="1">
      <alignment horizontal="right" vertical="top"/>
      <protection locked="0"/>
    </xf>
    <xf numFmtId="4" fontId="5" fillId="0" borderId="5" xfId="0" applyNumberFormat="1" applyFont="1" applyFill="1" applyBorder="1" applyAlignment="1" applyProtection="1">
      <alignment vertical="top"/>
      <protection locked="0"/>
    </xf>
    <xf numFmtId="4" fontId="9" fillId="0" borderId="9" xfId="0" applyNumberFormat="1" applyFont="1" applyFill="1" applyBorder="1" applyAlignment="1" applyProtection="1">
      <alignment horizontal="right" vertical="top"/>
      <protection locked="0"/>
    </xf>
    <xf numFmtId="4" fontId="9" fillId="0" borderId="7" xfId="0" applyNumberFormat="1" applyFont="1" applyFill="1" applyBorder="1" applyAlignment="1" applyProtection="1">
      <alignment horizontal="right" vertical="top"/>
      <protection locked="0"/>
    </xf>
    <xf numFmtId="4" fontId="5" fillId="0" borderId="8" xfId="0" applyNumberFormat="1" applyFont="1" applyFill="1" applyBorder="1" applyAlignment="1" applyProtection="1">
      <alignment horizontal="right" vertical="top"/>
      <protection locked="0"/>
    </xf>
    <xf numFmtId="165" fontId="9" fillId="0" borderId="3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Fill="1" applyProtection="1">
      <protection locked="0"/>
    </xf>
    <xf numFmtId="0" fontId="1" fillId="4" borderId="2" xfId="0" applyFont="1" applyFill="1" applyBorder="1" applyAlignment="1" applyProtection="1">
      <alignment vertical="top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Border="1" applyAlignment="1" applyProtection="1">
      <alignment vertical="top"/>
      <protection locked="0"/>
    </xf>
    <xf numFmtId="49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3" xfId="0" applyNumberFormat="1" applyFont="1" applyFill="1" applyBorder="1" applyAlignment="1" applyProtection="1">
      <alignment horizontal="left" vertical="center" wrapText="1"/>
      <protection locked="0"/>
    </xf>
    <xf numFmtId="49" fontId="8" fillId="3" borderId="3" xfId="0" applyNumberFormat="1" applyFont="1" applyFill="1" applyBorder="1" applyAlignment="1" applyProtection="1">
      <alignment horizontal="left" vertical="center" wrapText="1"/>
      <protection locked="0"/>
    </xf>
    <xf numFmtId="49" fontId="4" fillId="4" borderId="3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Protection="1">
      <protection locked="0"/>
    </xf>
    <xf numFmtId="4" fontId="5" fillId="3" borderId="4" xfId="0" applyNumberFormat="1" applyFont="1" applyFill="1" applyBorder="1" applyAlignment="1" applyProtection="1">
      <alignment horizontal="center" vertical="top"/>
      <protection locked="0"/>
    </xf>
    <xf numFmtId="4" fontId="5" fillId="3" borderId="5" xfId="0" applyNumberFormat="1" applyFont="1" applyFill="1" applyBorder="1" applyAlignment="1" applyProtection="1">
      <alignment horizontal="center" vertical="top"/>
      <protection locked="0"/>
    </xf>
    <xf numFmtId="4" fontId="5" fillId="3" borderId="6" xfId="0" applyNumberFormat="1" applyFont="1" applyFill="1" applyBorder="1" applyAlignment="1" applyProtection="1">
      <alignment horizontal="center" vertical="top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49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top" wrapText="1"/>
    </xf>
  </cellXfs>
  <cellStyles count="2">
    <cellStyle name="Обычный" xfId="0" builtinId="0"/>
    <cellStyle name="Обычный 8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</a:ln>
        <a:ln w="25400" cap="flat" cmpd="sng" algn="ctr">
          <a:solidFill>
            <a:schemeClr val="phClr"/>
          </a:solidFill>
        </a:ln>
        <a:ln w="38100" cap="flat" cmpd="sng" algn="ctr">
          <a:solidFill>
            <a:schemeClr val="phClr"/>
          </a:solidFill>
        </a:ln>
      </a:lnStyleLst>
      <a:effectStyleLst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6"/>
  <sheetViews>
    <sheetView tabSelected="1" view="pageBreakPreview" topLeftCell="A2" zoomScaleNormal="82" zoomScaleSheetLayoutView="100" zoomScalePageLayoutView="91" workbookViewId="0">
      <selection activeCell="Q21" sqref="Q21"/>
    </sheetView>
  </sheetViews>
  <sheetFormatPr defaultColWidth="10.140625" defaultRowHeight="14.45" customHeight="1" x14ac:dyDescent="0.2"/>
  <cols>
    <col min="1" max="1" width="2.7109375" customWidth="1"/>
    <col min="2" max="2" width="8.140625" style="54" customWidth="1"/>
    <col min="3" max="3" width="48.7109375" customWidth="1"/>
    <col min="4" max="4" width="11.85546875" customWidth="1"/>
    <col min="5" max="5" width="14.140625" customWidth="1"/>
    <col min="6" max="6" width="16.28515625" customWidth="1"/>
    <col min="7" max="7" width="14.42578125" style="46" customWidth="1"/>
    <col min="8" max="8" width="14.7109375" customWidth="1"/>
    <col min="9" max="9" width="14.28515625" customWidth="1"/>
    <col min="10" max="10" width="14" customWidth="1"/>
  </cols>
  <sheetData>
    <row r="1" spans="1:10" ht="0" hidden="1" customHeight="1" x14ac:dyDescent="0.2">
      <c r="A1" s="1"/>
      <c r="B1" s="58"/>
      <c r="C1" s="58"/>
      <c r="D1" s="58"/>
      <c r="E1" s="58"/>
      <c r="F1" s="58"/>
      <c r="G1" s="33"/>
      <c r="H1" s="1"/>
      <c r="I1" s="1"/>
      <c r="J1" s="1"/>
    </row>
    <row r="2" spans="1:10" ht="23.25" customHeight="1" x14ac:dyDescent="0.2">
      <c r="A2" s="61" t="s">
        <v>94</v>
      </c>
      <c r="B2" s="61"/>
      <c r="C2" s="61"/>
      <c r="D2" s="61"/>
      <c r="E2" s="61"/>
      <c r="F2" s="61"/>
      <c r="G2" s="61"/>
      <c r="H2" s="61"/>
      <c r="I2" s="61"/>
      <c r="J2" s="61"/>
    </row>
    <row r="3" spans="1:10" ht="14.25" customHeight="1" x14ac:dyDescent="0.2">
      <c r="A3" s="1"/>
      <c r="B3" s="49"/>
      <c r="C3" s="2"/>
      <c r="D3" s="2"/>
      <c r="E3" s="2"/>
      <c r="F3" s="2"/>
      <c r="G3" s="34"/>
      <c r="H3" s="2"/>
      <c r="I3" s="2"/>
      <c r="J3" s="2"/>
    </row>
    <row r="4" spans="1:10" ht="16.5" customHeight="1" x14ac:dyDescent="0.2">
      <c r="A4" s="3"/>
      <c r="B4" s="59" t="s">
        <v>0</v>
      </c>
      <c r="C4" s="60" t="s">
        <v>1</v>
      </c>
      <c r="D4" s="60" t="s">
        <v>2</v>
      </c>
      <c r="E4" s="4">
        <v>2022</v>
      </c>
      <c r="F4" s="4">
        <v>2023</v>
      </c>
      <c r="G4" s="30">
        <v>2024</v>
      </c>
      <c r="H4" s="4">
        <v>2025</v>
      </c>
      <c r="I4" s="4">
        <v>2026</v>
      </c>
      <c r="J4" s="4">
        <v>2027</v>
      </c>
    </row>
    <row r="5" spans="1:10" ht="16.5" customHeight="1" x14ac:dyDescent="0.2">
      <c r="A5" s="3"/>
      <c r="B5" s="59"/>
      <c r="C5" s="60"/>
      <c r="D5" s="60"/>
      <c r="E5" s="4" t="s">
        <v>3</v>
      </c>
      <c r="F5" s="4" t="s">
        <v>3</v>
      </c>
      <c r="G5" s="30" t="s">
        <v>4</v>
      </c>
      <c r="H5" s="4" t="s">
        <v>5</v>
      </c>
      <c r="I5" s="4" t="s">
        <v>5</v>
      </c>
      <c r="J5" s="4" t="s">
        <v>5</v>
      </c>
    </row>
    <row r="6" spans="1:10" ht="0" hidden="1" customHeight="1" x14ac:dyDescent="0.2">
      <c r="A6" s="3"/>
      <c r="B6" s="50"/>
      <c r="C6" s="4"/>
      <c r="D6" s="4"/>
      <c r="E6" s="29" t="s">
        <v>3</v>
      </c>
      <c r="F6" s="29" t="s">
        <v>3</v>
      </c>
      <c r="G6" s="35" t="s">
        <v>4</v>
      </c>
      <c r="H6" s="29" t="s">
        <v>6</v>
      </c>
      <c r="I6" s="29" t="s">
        <v>7</v>
      </c>
      <c r="J6" s="4" t="s">
        <v>8</v>
      </c>
    </row>
    <row r="7" spans="1:10" s="8" customFormat="1" ht="16.5" customHeight="1" x14ac:dyDescent="0.2">
      <c r="A7" s="5"/>
      <c r="B7" s="51" t="s">
        <v>10</v>
      </c>
      <c r="C7" s="6" t="s">
        <v>11</v>
      </c>
      <c r="D7" s="23" t="s">
        <v>12</v>
      </c>
      <c r="E7" s="18">
        <v>39.450000000000003</v>
      </c>
      <c r="F7" s="18">
        <v>39.055999999999997</v>
      </c>
      <c r="G7" s="36">
        <v>38.5</v>
      </c>
      <c r="H7" s="18">
        <v>38.049999999999997</v>
      </c>
      <c r="I7" s="18">
        <v>37.6</v>
      </c>
      <c r="J7" s="18">
        <v>37.200000000000003</v>
      </c>
    </row>
    <row r="8" spans="1:10" s="14" customFormat="1" ht="16.5" customHeight="1" x14ac:dyDescent="0.2">
      <c r="A8" s="11"/>
      <c r="B8" s="52" t="s">
        <v>13</v>
      </c>
      <c r="C8" s="12" t="s">
        <v>14</v>
      </c>
      <c r="D8" s="12" t="s">
        <v>15</v>
      </c>
      <c r="E8" s="27">
        <v>101.53</v>
      </c>
      <c r="F8" s="27">
        <f>F7/E7*100</f>
        <v>99.001267427122926</v>
      </c>
      <c r="G8" s="37">
        <f>G7/F7*100</f>
        <v>98.576403113478079</v>
      </c>
      <c r="H8" s="27">
        <f>H7/G7*100</f>
        <v>98.831168831168824</v>
      </c>
      <c r="I8" s="27">
        <f>I7/H7*100</f>
        <v>98.817345597897514</v>
      </c>
      <c r="J8" s="13">
        <f>J7/I7*100</f>
        <v>98.936170212765958</v>
      </c>
    </row>
    <row r="9" spans="1:10" s="8" customFormat="1" ht="16.5" customHeight="1" x14ac:dyDescent="0.2">
      <c r="A9" s="5"/>
      <c r="B9" s="51" t="s">
        <v>16</v>
      </c>
      <c r="C9" s="6" t="s">
        <v>17</v>
      </c>
      <c r="D9" s="6" t="s">
        <v>18</v>
      </c>
      <c r="E9" s="17">
        <v>55419.8</v>
      </c>
      <c r="F9" s="7">
        <v>55214.75</v>
      </c>
      <c r="G9" s="38">
        <v>56871.192500000005</v>
      </c>
      <c r="H9" s="7">
        <v>59714.752125000006</v>
      </c>
      <c r="I9" s="7">
        <v>63297.637252500012</v>
      </c>
      <c r="J9" s="7">
        <v>67411.983673912502</v>
      </c>
    </row>
    <row r="10" spans="1:10" s="8" customFormat="1" ht="16.5" customHeight="1" x14ac:dyDescent="0.2">
      <c r="A10" s="5"/>
      <c r="B10" s="51"/>
      <c r="C10" s="6"/>
      <c r="D10" s="12" t="s">
        <v>15</v>
      </c>
      <c r="E10" s="17">
        <v>115.3</v>
      </c>
      <c r="F10" s="7">
        <f>F9/E9*100</f>
        <v>99.630005882374164</v>
      </c>
      <c r="G10" s="7">
        <f>G9/F9*100</f>
        <v>103</v>
      </c>
      <c r="H10" s="7">
        <f>H9/G9*100</f>
        <v>105</v>
      </c>
      <c r="I10" s="7">
        <f>I9/H9*100</f>
        <v>106</v>
      </c>
      <c r="J10" s="7">
        <f>J9/I9*100</f>
        <v>106.5</v>
      </c>
    </row>
    <row r="11" spans="1:10" s="8" customFormat="1" ht="16.5" customHeight="1" x14ac:dyDescent="0.2">
      <c r="A11" s="5"/>
      <c r="B11" s="51" t="s">
        <v>19</v>
      </c>
      <c r="C11" s="6" t="s">
        <v>20</v>
      </c>
      <c r="D11" s="6" t="s">
        <v>15</v>
      </c>
      <c r="E11" s="7">
        <v>96.7</v>
      </c>
      <c r="F11" s="17">
        <f>F9/(E9*F12)*10000</f>
        <v>93.199257139732609</v>
      </c>
      <c r="G11" s="40">
        <f>G9/(F9*G12)*10000</f>
        <v>95.494159095123322</v>
      </c>
      <c r="H11" s="17">
        <f>H9/(G9*H12)*10000</f>
        <v>99.40357852882704</v>
      </c>
      <c r="I11" s="17">
        <f>I9/(H9*I12)*10000</f>
        <v>101.33843212237095</v>
      </c>
      <c r="J11" s="17">
        <f>J9/(I9*J12)*10000</f>
        <v>101.83591508892711</v>
      </c>
    </row>
    <row r="12" spans="1:10" s="8" customFormat="1" ht="16.5" customHeight="1" x14ac:dyDescent="0.2">
      <c r="A12" s="5"/>
      <c r="B12" s="51" t="s">
        <v>21</v>
      </c>
      <c r="C12" s="6" t="s">
        <v>22</v>
      </c>
      <c r="D12" s="6" t="s">
        <v>15</v>
      </c>
      <c r="E12" s="7">
        <v>111.6</v>
      </c>
      <c r="F12" s="7">
        <v>106.9</v>
      </c>
      <c r="G12" s="38">
        <v>107.86</v>
      </c>
      <c r="H12" s="7">
        <v>105.63</v>
      </c>
      <c r="I12" s="9">
        <v>104.6</v>
      </c>
      <c r="J12" s="10">
        <v>104.58</v>
      </c>
    </row>
    <row r="13" spans="1:10" s="8" customFormat="1" ht="38.25" customHeight="1" x14ac:dyDescent="0.2">
      <c r="A13" s="5"/>
      <c r="B13" s="51" t="s">
        <v>23</v>
      </c>
      <c r="C13" s="6" t="s">
        <v>24</v>
      </c>
      <c r="D13" s="6" t="s">
        <v>25</v>
      </c>
      <c r="E13" s="7">
        <v>49422871.57</v>
      </c>
      <c r="F13" s="7">
        <v>48745778.229490995</v>
      </c>
      <c r="G13" s="7">
        <v>49720693.794080816</v>
      </c>
      <c r="H13" s="7">
        <v>51212314.607566394</v>
      </c>
      <c r="I13" s="7">
        <v>53260807.192542732</v>
      </c>
      <c r="J13" s="7">
        <v>55923847.555538274</v>
      </c>
    </row>
    <row r="14" spans="1:10" s="8" customFormat="1" ht="24" customHeight="1" x14ac:dyDescent="0.2">
      <c r="A14" s="5"/>
      <c r="B14" s="52" t="s">
        <v>26</v>
      </c>
      <c r="C14" s="12" t="s">
        <v>14</v>
      </c>
      <c r="D14" s="12" t="s">
        <v>15</v>
      </c>
      <c r="E14" s="13">
        <v>113.5</v>
      </c>
      <c r="F14" s="13">
        <f>F13/E13*100</f>
        <v>98.63</v>
      </c>
      <c r="G14" s="13">
        <f>G13/F13*100</f>
        <v>102</v>
      </c>
      <c r="H14" s="13">
        <f>H13/G13*100</f>
        <v>102.99999999932253</v>
      </c>
      <c r="I14" s="13">
        <f>I13/H13*100</f>
        <v>104.00000000131546</v>
      </c>
      <c r="J14" s="13">
        <f>J13/I13*100</f>
        <v>105.00000000632437</v>
      </c>
    </row>
    <row r="15" spans="1:10" s="8" customFormat="1" ht="16.5" customHeight="1" x14ac:dyDescent="0.2">
      <c r="A15" s="5"/>
      <c r="B15" s="51" t="s">
        <v>9</v>
      </c>
      <c r="C15" s="6" t="s">
        <v>27</v>
      </c>
      <c r="D15" s="6" t="s">
        <v>25</v>
      </c>
      <c r="E15" s="7"/>
      <c r="F15" s="7"/>
      <c r="G15" s="38"/>
      <c r="H15" s="7"/>
      <c r="I15" s="9"/>
      <c r="J15" s="10"/>
    </row>
    <row r="16" spans="1:10" s="8" customFormat="1" ht="16.5" customHeight="1" x14ac:dyDescent="0.2">
      <c r="A16" s="5"/>
      <c r="B16" s="51" t="s">
        <v>9</v>
      </c>
      <c r="C16" s="6" t="s">
        <v>67</v>
      </c>
      <c r="D16" s="6" t="s">
        <v>25</v>
      </c>
      <c r="E16" s="7">
        <v>2270516</v>
      </c>
      <c r="F16" s="7">
        <v>2327619</v>
      </c>
      <c r="G16" s="38">
        <v>2487248</v>
      </c>
      <c r="H16" s="7">
        <v>2620141</v>
      </c>
      <c r="I16" s="9">
        <v>2749550</v>
      </c>
      <c r="J16" s="9">
        <v>2749550</v>
      </c>
    </row>
    <row r="17" spans="1:10" s="14" customFormat="1" ht="16.5" customHeight="1" x14ac:dyDescent="0.2">
      <c r="A17" s="11"/>
      <c r="B17" s="52"/>
      <c r="C17" s="12"/>
      <c r="D17" s="12"/>
      <c r="E17" s="13"/>
      <c r="F17" s="13">
        <f>F16/E16*100</f>
        <v>102.51497897394248</v>
      </c>
      <c r="G17" s="39">
        <f>G16/F16*100</f>
        <v>106.85803819267672</v>
      </c>
      <c r="H17" s="13">
        <f>H16/G16*100</f>
        <v>105.34297343891723</v>
      </c>
      <c r="I17" s="13">
        <f>I16/H16*100</f>
        <v>104.9390090075305</v>
      </c>
      <c r="J17" s="13">
        <f>J16/I16*100</f>
        <v>100</v>
      </c>
    </row>
    <row r="18" spans="1:10" s="8" customFormat="1" ht="16.5" customHeight="1" x14ac:dyDescent="0.2">
      <c r="A18" s="5"/>
      <c r="B18" s="51" t="s">
        <v>9</v>
      </c>
      <c r="C18" s="6" t="s">
        <v>78</v>
      </c>
      <c r="D18" s="6" t="s">
        <v>25</v>
      </c>
      <c r="E18" s="7">
        <v>733986</v>
      </c>
      <c r="F18" s="7">
        <v>811627</v>
      </c>
      <c r="G18" s="38">
        <v>1044757</v>
      </c>
      <c r="H18" s="7">
        <v>1228773</v>
      </c>
      <c r="I18" s="9">
        <v>1264589</v>
      </c>
      <c r="J18" s="10">
        <v>1316650</v>
      </c>
    </row>
    <row r="19" spans="1:10" s="14" customFormat="1" ht="16.5" customHeight="1" x14ac:dyDescent="0.2">
      <c r="A19" s="11"/>
      <c r="B19" s="52"/>
      <c r="C19" s="12"/>
      <c r="D19" s="12"/>
      <c r="E19" s="13"/>
      <c r="F19" s="13">
        <f>F18/E18*100</f>
        <v>110.57799467564777</v>
      </c>
      <c r="G19" s="39">
        <f>G18/F18*100</f>
        <v>128.72378567987514</v>
      </c>
      <c r="H19" s="13">
        <f>H18/G18*100</f>
        <v>117.61328232306651</v>
      </c>
      <c r="I19" s="13">
        <f>I18/H18*100</f>
        <v>102.91477758707263</v>
      </c>
      <c r="J19" s="13">
        <f>J18/I18*100</f>
        <v>104.11683163462595</v>
      </c>
    </row>
    <row r="20" spans="1:10" s="8" customFormat="1" ht="16.5" customHeight="1" x14ac:dyDescent="0.2">
      <c r="A20" s="5"/>
      <c r="B20" s="51" t="s">
        <v>9</v>
      </c>
      <c r="C20" s="6" t="s">
        <v>79</v>
      </c>
      <c r="D20" s="6" t="s">
        <v>25</v>
      </c>
      <c r="E20" s="7">
        <v>0</v>
      </c>
      <c r="F20" s="7">
        <v>0</v>
      </c>
      <c r="G20" s="38">
        <v>0</v>
      </c>
      <c r="H20" s="7">
        <v>0</v>
      </c>
      <c r="I20" s="9">
        <v>0</v>
      </c>
      <c r="J20" s="10"/>
    </row>
    <row r="21" spans="1:10" s="8" customFormat="1" ht="16.5" customHeight="1" x14ac:dyDescent="0.2">
      <c r="A21" s="5"/>
      <c r="B21" s="51" t="s">
        <v>9</v>
      </c>
      <c r="C21" s="6" t="s">
        <v>80</v>
      </c>
      <c r="D21" s="6" t="s">
        <v>25</v>
      </c>
      <c r="E21" s="55" t="s">
        <v>68</v>
      </c>
      <c r="F21" s="56"/>
      <c r="G21" s="56"/>
      <c r="H21" s="56"/>
      <c r="I21" s="56"/>
      <c r="J21" s="57"/>
    </row>
    <row r="22" spans="1:10" s="8" customFormat="1" ht="16.5" customHeight="1" x14ac:dyDescent="0.2">
      <c r="A22" s="5"/>
      <c r="B22" s="51" t="s">
        <v>9</v>
      </c>
      <c r="C22" s="6" t="s">
        <v>81</v>
      </c>
      <c r="D22" s="6" t="s">
        <v>25</v>
      </c>
      <c r="E22" s="7">
        <v>0</v>
      </c>
      <c r="F22" s="7">
        <v>0</v>
      </c>
      <c r="G22" s="38">
        <v>0</v>
      </c>
      <c r="H22" s="7">
        <v>0</v>
      </c>
      <c r="I22" s="9">
        <v>0</v>
      </c>
      <c r="J22" s="10"/>
    </row>
    <row r="23" spans="1:10" s="8" customFormat="1" ht="27" customHeight="1" x14ac:dyDescent="0.2">
      <c r="A23" s="5"/>
      <c r="B23" s="51" t="s">
        <v>28</v>
      </c>
      <c r="C23" s="6" t="s">
        <v>29</v>
      </c>
      <c r="D23" s="6" t="s">
        <v>15</v>
      </c>
      <c r="E23" s="7">
        <v>11.6</v>
      </c>
      <c r="F23" s="7">
        <v>11.8</v>
      </c>
      <c r="G23" s="38">
        <v>12</v>
      </c>
      <c r="H23" s="7">
        <v>12.200000000000001</v>
      </c>
      <c r="I23" s="9">
        <v>12.4</v>
      </c>
      <c r="J23" s="10">
        <v>12.6</v>
      </c>
    </row>
    <row r="24" spans="1:10" s="8" customFormat="1" ht="27" customHeight="1" x14ac:dyDescent="0.2">
      <c r="A24" s="5"/>
      <c r="B24" s="51" t="s">
        <v>30</v>
      </c>
      <c r="C24" s="6" t="s">
        <v>31</v>
      </c>
      <c r="D24" s="6" t="s">
        <v>15</v>
      </c>
      <c r="E24" s="7">
        <v>1.9000000000000001</v>
      </c>
      <c r="F24" s="7">
        <v>1.9000000000000001</v>
      </c>
      <c r="G24" s="38">
        <v>1.9000000000000001</v>
      </c>
      <c r="H24" s="7">
        <v>1.9000000000000001</v>
      </c>
      <c r="I24" s="9">
        <v>1.9000000000000001</v>
      </c>
      <c r="J24" s="10">
        <v>1.9</v>
      </c>
    </row>
    <row r="25" spans="1:10" s="8" customFormat="1" ht="30" customHeight="1" x14ac:dyDescent="0.2">
      <c r="A25" s="5"/>
      <c r="B25" s="51" t="s">
        <v>32</v>
      </c>
      <c r="C25" s="6" t="s">
        <v>33</v>
      </c>
      <c r="D25" s="6" t="s">
        <v>25</v>
      </c>
      <c r="E25" s="7">
        <v>39676003.850000001</v>
      </c>
      <c r="F25" s="7">
        <f>E25*F26%</f>
        <v>42278749.702560008</v>
      </c>
      <c r="G25" s="7">
        <f>F25*G26%</f>
        <v>43547112.193636812</v>
      </c>
      <c r="H25" s="7">
        <f>G25*H26%</f>
        <v>46159938.925255023</v>
      </c>
      <c r="I25" s="7">
        <f>H25*I26%</f>
        <v>49160334.9553966</v>
      </c>
      <c r="J25" s="7">
        <f>I25*J26%</f>
        <v>52601558.402274363</v>
      </c>
    </row>
    <row r="26" spans="1:10" s="14" customFormat="1" ht="13.5" customHeight="1" x14ac:dyDescent="0.2">
      <c r="A26" s="11"/>
      <c r="B26" s="52"/>
      <c r="C26" s="12" t="s">
        <v>14</v>
      </c>
      <c r="D26" s="12" t="s">
        <v>15</v>
      </c>
      <c r="E26" s="13">
        <v>101.65</v>
      </c>
      <c r="F26" s="13">
        <v>106.56</v>
      </c>
      <c r="G26" s="39">
        <v>103</v>
      </c>
      <c r="H26" s="13">
        <v>106</v>
      </c>
      <c r="I26" s="13">
        <v>106.5</v>
      </c>
      <c r="J26" s="13">
        <v>107</v>
      </c>
    </row>
    <row r="27" spans="1:10" s="8" customFormat="1" ht="17.25" customHeight="1" x14ac:dyDescent="0.2">
      <c r="A27" s="5"/>
      <c r="B27" s="51"/>
      <c r="C27" s="6" t="s">
        <v>27</v>
      </c>
      <c r="D27" s="6" t="s">
        <v>25</v>
      </c>
      <c r="E27" s="7"/>
      <c r="F27" s="7"/>
      <c r="G27" s="38"/>
      <c r="H27" s="7"/>
      <c r="I27" s="7"/>
      <c r="J27" s="7"/>
    </row>
    <row r="28" spans="1:10" s="8" customFormat="1" ht="13.5" customHeight="1" x14ac:dyDescent="0.2">
      <c r="A28" s="5"/>
      <c r="B28" s="51"/>
      <c r="C28" s="6" t="s">
        <v>67</v>
      </c>
      <c r="D28" s="6" t="s">
        <v>25</v>
      </c>
      <c r="E28" s="7">
        <v>5724300</v>
      </c>
      <c r="F28" s="7">
        <v>5505431</v>
      </c>
      <c r="G28" s="38">
        <v>6663928</v>
      </c>
      <c r="H28" s="7">
        <v>8206569</v>
      </c>
      <c r="I28" s="7">
        <v>8451426</v>
      </c>
      <c r="J28" s="7">
        <v>8451426</v>
      </c>
    </row>
    <row r="29" spans="1:10" s="14" customFormat="1" ht="13.5" customHeight="1" x14ac:dyDescent="0.2">
      <c r="A29" s="11"/>
      <c r="B29" s="52"/>
      <c r="C29" s="12"/>
      <c r="D29" s="12"/>
      <c r="E29" s="13"/>
      <c r="F29" s="13">
        <f>F28/E28*100</f>
        <v>96.176493195674581</v>
      </c>
      <c r="G29" s="39">
        <f>G28/F28*100</f>
        <v>121.04280300670374</v>
      </c>
      <c r="H29" s="13">
        <f>H28/G28*100</f>
        <v>123.14912466041051</v>
      </c>
      <c r="I29" s="13">
        <f>I28/H28*100</f>
        <v>102.98367076423777</v>
      </c>
      <c r="J29" s="13">
        <f>J28/I28*100</f>
        <v>100</v>
      </c>
    </row>
    <row r="30" spans="1:10" s="8" customFormat="1" ht="13.5" customHeight="1" x14ac:dyDescent="0.2">
      <c r="A30" s="5"/>
      <c r="B30" s="51"/>
      <c r="C30" s="6" t="s">
        <v>78</v>
      </c>
      <c r="D30" s="6" t="s">
        <v>25</v>
      </c>
      <c r="E30" s="7">
        <v>3890199</v>
      </c>
      <c r="F30" s="7">
        <v>4774277</v>
      </c>
      <c r="G30" s="38">
        <v>6145629</v>
      </c>
      <c r="H30" s="7">
        <v>6407460</v>
      </c>
      <c r="I30" s="7">
        <v>6517652</v>
      </c>
      <c r="J30" s="7">
        <v>6745000</v>
      </c>
    </row>
    <row r="31" spans="1:10" s="14" customFormat="1" ht="13.5" customHeight="1" x14ac:dyDescent="0.2">
      <c r="A31" s="11"/>
      <c r="B31" s="52"/>
      <c r="C31" s="12"/>
      <c r="D31" s="12"/>
      <c r="E31" s="13"/>
      <c r="F31" s="13">
        <f>F30/E30*100</f>
        <v>122.72577829566045</v>
      </c>
      <c r="G31" s="39">
        <f>G30/F30*100</f>
        <v>128.72376278125464</v>
      </c>
      <c r="H31" s="13">
        <f>H30/G30*100</f>
        <v>104.26044266583617</v>
      </c>
      <c r="I31" s="13">
        <f>I30/H30*100</f>
        <v>101.71974542174279</v>
      </c>
      <c r="J31" s="13">
        <f>J30/I30*100</f>
        <v>103.48818869126488</v>
      </c>
    </row>
    <row r="32" spans="1:10" s="8" customFormat="1" ht="13.5" customHeight="1" x14ac:dyDescent="0.2">
      <c r="A32" s="5"/>
      <c r="B32" s="51"/>
      <c r="C32" s="6" t="s">
        <v>79</v>
      </c>
      <c r="D32" s="6" t="s">
        <v>25</v>
      </c>
      <c r="E32" s="7">
        <v>484585</v>
      </c>
      <c r="F32" s="7">
        <v>824404</v>
      </c>
      <c r="G32" s="38">
        <v>824177</v>
      </c>
      <c r="H32" s="7">
        <v>843133</v>
      </c>
      <c r="I32" s="7">
        <v>862525</v>
      </c>
      <c r="J32" s="7">
        <v>884088</v>
      </c>
    </row>
    <row r="33" spans="1:10" s="14" customFormat="1" ht="13.5" customHeight="1" x14ac:dyDescent="0.2">
      <c r="A33" s="11"/>
      <c r="B33" s="52"/>
      <c r="C33" s="12"/>
      <c r="D33" s="12"/>
      <c r="E33" s="13"/>
      <c r="F33" s="13">
        <f>F32/E32*100</f>
        <v>170.12577772733371</v>
      </c>
      <c r="G33" s="39">
        <f>G32/F32*100</f>
        <v>99.972464956501909</v>
      </c>
      <c r="H33" s="13">
        <f>H32/G32*100</f>
        <v>102.29999138534562</v>
      </c>
      <c r="I33" s="13">
        <f>I32/H32*100</f>
        <v>102.29999300229026</v>
      </c>
      <c r="J33" s="13">
        <f>J32/I32*100</f>
        <v>102.49998550766644</v>
      </c>
    </row>
    <row r="34" spans="1:10" s="8" customFormat="1" ht="13.5" customHeight="1" x14ac:dyDescent="0.2">
      <c r="A34" s="5"/>
      <c r="B34" s="51"/>
      <c r="C34" s="6" t="s">
        <v>80</v>
      </c>
      <c r="D34" s="6" t="s">
        <v>25</v>
      </c>
      <c r="E34" s="7">
        <v>11003327</v>
      </c>
      <c r="F34" s="7">
        <v>11635290</v>
      </c>
      <c r="G34" s="38">
        <v>10829890</v>
      </c>
      <c r="H34" s="7">
        <v>11783016</v>
      </c>
      <c r="I34" s="7">
        <v>11783022</v>
      </c>
      <c r="J34" s="7">
        <v>11783022</v>
      </c>
    </row>
    <row r="35" spans="1:10" s="14" customFormat="1" ht="13.5" customHeight="1" x14ac:dyDescent="0.2">
      <c r="A35" s="11"/>
      <c r="B35" s="52"/>
      <c r="C35" s="12"/>
      <c r="D35" s="12"/>
      <c r="E35" s="13"/>
      <c r="F35" s="13">
        <f>F34/E34*100</f>
        <v>105.74338107010726</v>
      </c>
      <c r="G35" s="39">
        <f>G34/F34*100</f>
        <v>93.07795508319947</v>
      </c>
      <c r="H35" s="13">
        <f>H34/G34*100</f>
        <v>108.80088348081098</v>
      </c>
      <c r="I35" s="13">
        <f>I34/H34*100</f>
        <v>100.00005092074898</v>
      </c>
      <c r="J35" s="13">
        <f>J34/I34*100</f>
        <v>100</v>
      </c>
    </row>
    <row r="36" spans="1:10" s="8" customFormat="1" ht="13.5" customHeight="1" x14ac:dyDescent="0.2">
      <c r="A36" s="5"/>
      <c r="B36" s="51"/>
      <c r="C36" s="6" t="s">
        <v>81</v>
      </c>
      <c r="D36" s="6" t="s">
        <v>25</v>
      </c>
      <c r="E36" s="7">
        <v>4856602</v>
      </c>
      <c r="F36" s="7">
        <v>5495071</v>
      </c>
      <c r="G36" s="38">
        <v>6657708</v>
      </c>
      <c r="H36" s="7">
        <v>0</v>
      </c>
      <c r="I36" s="7">
        <v>0</v>
      </c>
      <c r="J36" s="7">
        <v>0</v>
      </c>
    </row>
    <row r="37" spans="1:10" s="14" customFormat="1" ht="13.5" customHeight="1" x14ac:dyDescent="0.2">
      <c r="A37" s="11"/>
      <c r="B37" s="52"/>
      <c r="C37" s="12"/>
      <c r="D37" s="12"/>
      <c r="E37" s="13"/>
      <c r="F37" s="13">
        <f>F36/E36*100</f>
        <v>113.14641389185279</v>
      </c>
      <c r="G37" s="39">
        <f>G36/F36*100</f>
        <v>121.15781579528272</v>
      </c>
      <c r="H37" s="13" t="s">
        <v>70</v>
      </c>
      <c r="I37" s="13" t="s">
        <v>70</v>
      </c>
      <c r="J37" s="13" t="s">
        <v>70</v>
      </c>
    </row>
    <row r="38" spans="1:10" s="8" customFormat="1" ht="24" customHeight="1" x14ac:dyDescent="0.2">
      <c r="A38" s="5"/>
      <c r="B38" s="51" t="s">
        <v>34</v>
      </c>
      <c r="C38" s="6" t="s">
        <v>35</v>
      </c>
      <c r="D38" s="6" t="s">
        <v>15</v>
      </c>
      <c r="E38" s="7">
        <v>88.5</v>
      </c>
      <c r="F38" s="7">
        <v>106.56043624641995</v>
      </c>
      <c r="G38" s="38">
        <v>102</v>
      </c>
      <c r="H38" s="7">
        <v>106.49999999325831</v>
      </c>
      <c r="I38" s="7">
        <v>107.00000005299295</v>
      </c>
      <c r="J38" s="7">
        <v>107.49999993661332</v>
      </c>
    </row>
    <row r="39" spans="1:10" s="8" customFormat="1" ht="16.5" customHeight="1" x14ac:dyDescent="0.2">
      <c r="A39" s="5"/>
      <c r="B39" s="51"/>
      <c r="C39" s="6" t="s">
        <v>27</v>
      </c>
      <c r="D39" s="6"/>
      <c r="E39" s="7"/>
      <c r="F39" s="7"/>
      <c r="G39" s="38"/>
      <c r="H39" s="7"/>
      <c r="I39" s="7"/>
      <c r="J39" s="7"/>
    </row>
    <row r="40" spans="1:10" s="8" customFormat="1" ht="16.5" customHeight="1" x14ac:dyDescent="0.2">
      <c r="A40" s="5"/>
      <c r="B40" s="51"/>
      <c r="C40" s="6" t="s">
        <v>67</v>
      </c>
      <c r="D40" s="18" t="s">
        <v>15</v>
      </c>
      <c r="E40" s="19">
        <v>92.4</v>
      </c>
      <c r="F40" s="20">
        <v>108.5</v>
      </c>
      <c r="G40" s="41">
        <v>108.5</v>
      </c>
      <c r="H40" s="20">
        <v>108.5</v>
      </c>
      <c r="I40" s="20">
        <v>108.5</v>
      </c>
      <c r="J40" s="20">
        <v>108.5</v>
      </c>
    </row>
    <row r="41" spans="1:10" s="8" customFormat="1" ht="16.5" customHeight="1" x14ac:dyDescent="0.2">
      <c r="A41" s="5"/>
      <c r="B41" s="51"/>
      <c r="C41" s="6" t="s">
        <v>78</v>
      </c>
      <c r="D41" s="18" t="s">
        <v>15</v>
      </c>
      <c r="E41" s="19">
        <v>68.8</v>
      </c>
      <c r="F41" s="20">
        <v>119.6</v>
      </c>
      <c r="G41" s="41">
        <v>140</v>
      </c>
      <c r="H41" s="20">
        <v>147</v>
      </c>
      <c r="I41" s="20">
        <v>155</v>
      </c>
      <c r="J41" s="21">
        <v>163</v>
      </c>
    </row>
    <row r="42" spans="1:10" s="8" customFormat="1" ht="16.5" customHeight="1" x14ac:dyDescent="0.2">
      <c r="A42" s="5"/>
      <c r="B42" s="51"/>
      <c r="C42" s="6" t="s">
        <v>79</v>
      </c>
      <c r="D42" s="18" t="s">
        <v>15</v>
      </c>
      <c r="E42" s="19">
        <v>63</v>
      </c>
      <c r="F42" s="20">
        <v>11</v>
      </c>
      <c r="G42" s="41">
        <v>125</v>
      </c>
      <c r="H42" s="20">
        <v>102.3</v>
      </c>
      <c r="I42" s="20">
        <v>102.3</v>
      </c>
      <c r="J42" s="21">
        <v>102.5</v>
      </c>
    </row>
    <row r="43" spans="1:10" s="8" customFormat="1" ht="16.5" customHeight="1" x14ac:dyDescent="0.2">
      <c r="A43" s="5"/>
      <c r="B43" s="51"/>
      <c r="C43" s="6" t="s">
        <v>80</v>
      </c>
      <c r="D43" s="18" t="s">
        <v>15</v>
      </c>
      <c r="E43" s="19">
        <v>87</v>
      </c>
      <c r="F43" s="20">
        <v>96</v>
      </c>
      <c r="G43" s="41">
        <v>97.4</v>
      </c>
      <c r="H43" s="20">
        <v>115.7</v>
      </c>
      <c r="I43" s="20">
        <v>100</v>
      </c>
      <c r="J43" s="21">
        <v>100</v>
      </c>
    </row>
    <row r="44" spans="1:10" s="8" customFormat="1" ht="16.5" customHeight="1" x14ac:dyDescent="0.2">
      <c r="A44" s="5"/>
      <c r="B44" s="51"/>
      <c r="C44" s="6" t="s">
        <v>81</v>
      </c>
      <c r="D44" s="18" t="s">
        <v>15</v>
      </c>
      <c r="E44" s="19">
        <v>85.8</v>
      </c>
      <c r="F44" s="20">
        <v>113.3</v>
      </c>
      <c r="G44" s="41"/>
      <c r="H44" s="20"/>
      <c r="I44" s="20"/>
      <c r="J44" s="21"/>
    </row>
    <row r="45" spans="1:10" s="8" customFormat="1" ht="17.25" customHeight="1" x14ac:dyDescent="0.2">
      <c r="A45" s="5"/>
      <c r="B45" s="51" t="s">
        <v>36</v>
      </c>
      <c r="C45" s="6" t="s">
        <v>37</v>
      </c>
      <c r="D45" s="6" t="s">
        <v>15</v>
      </c>
      <c r="E45" s="7">
        <v>107.22</v>
      </c>
      <c r="F45" s="7">
        <v>106.59</v>
      </c>
      <c r="G45" s="38">
        <v>109.76</v>
      </c>
      <c r="H45" s="7">
        <v>104.74</v>
      </c>
      <c r="I45" s="9">
        <v>103.47</v>
      </c>
      <c r="J45" s="10">
        <v>103.32</v>
      </c>
    </row>
    <row r="46" spans="1:10" s="8" customFormat="1" ht="27" customHeight="1" x14ac:dyDescent="0.2">
      <c r="A46" s="5"/>
      <c r="B46" s="51" t="s">
        <v>38</v>
      </c>
      <c r="C46" s="6" t="s">
        <v>39</v>
      </c>
      <c r="D46" s="6" t="s">
        <v>25</v>
      </c>
      <c r="E46" s="7">
        <v>9233552.9000000004</v>
      </c>
      <c r="F46" s="7">
        <v>9974083.8425799999</v>
      </c>
      <c r="G46" s="7">
        <v>10871751.3884122</v>
      </c>
      <c r="H46" s="7">
        <v>11958926.527253421</v>
      </c>
      <c r="I46" s="7">
        <v>13214613.81261503</v>
      </c>
      <c r="J46" s="7">
        <v>14668221.332002684</v>
      </c>
    </row>
    <row r="47" spans="1:10" s="14" customFormat="1" ht="16.5" customHeight="1" x14ac:dyDescent="0.2">
      <c r="A47" s="11"/>
      <c r="B47" s="52" t="s">
        <v>40</v>
      </c>
      <c r="C47" s="12" t="s">
        <v>14</v>
      </c>
      <c r="D47" s="12" t="s">
        <v>15</v>
      </c>
      <c r="E47" s="22">
        <v>115.01</v>
      </c>
      <c r="F47" s="22">
        <f>F46/E46*100</f>
        <v>108.02000000000001</v>
      </c>
      <c r="G47" s="42">
        <f>G46/F46*100</f>
        <v>109.00000000000001</v>
      </c>
      <c r="H47" s="22">
        <f>H46/G46*100</f>
        <v>110.00000000000001</v>
      </c>
      <c r="I47" s="22">
        <f>I46/H46*100</f>
        <v>110.5</v>
      </c>
      <c r="J47" s="22">
        <f>J46/I46*100</f>
        <v>111.00000000000001</v>
      </c>
    </row>
    <row r="48" spans="1:10" s="8" customFormat="1" ht="27" customHeight="1" x14ac:dyDescent="0.2">
      <c r="A48" s="5"/>
      <c r="B48" s="52" t="s">
        <v>82</v>
      </c>
      <c r="C48" s="6" t="s">
        <v>42</v>
      </c>
      <c r="D48" s="6" t="s">
        <v>25</v>
      </c>
      <c r="E48" s="7">
        <v>5483812.3499999996</v>
      </c>
      <c r="F48" s="7">
        <v>3350060.9646149999</v>
      </c>
      <c r="G48" s="7">
        <v>3423283.4256256809</v>
      </c>
      <c r="H48" s="7">
        <v>3560214.7590134586</v>
      </c>
      <c r="I48" s="7">
        <v>3738225.5015106928</v>
      </c>
      <c r="J48" s="7">
        <v>3962519.0561527656</v>
      </c>
    </row>
    <row r="49" spans="1:10" s="14" customFormat="1" ht="17.25" customHeight="1" x14ac:dyDescent="0.2">
      <c r="A49" s="11"/>
      <c r="B49" s="52"/>
      <c r="C49" s="24"/>
      <c r="D49" s="25"/>
      <c r="E49" s="26">
        <v>126.389</v>
      </c>
      <c r="F49" s="26">
        <f>F48/E48*100</f>
        <v>61.09</v>
      </c>
      <c r="G49" s="43">
        <f>G48/F48*100</f>
        <v>102.18570532847291</v>
      </c>
      <c r="H49" s="26">
        <f>H48/G48*100</f>
        <v>103.99999989374969</v>
      </c>
      <c r="I49" s="26">
        <f>I48/H48*100</f>
        <v>105.00000012770469</v>
      </c>
      <c r="J49" s="26">
        <f>J48/I48*100</f>
        <v>106.000000656767</v>
      </c>
    </row>
    <row r="50" spans="1:10" s="8" customFormat="1" ht="17.25" customHeight="1" x14ac:dyDescent="0.2">
      <c r="A50" s="5"/>
      <c r="B50" s="51"/>
      <c r="C50" s="6" t="s">
        <v>67</v>
      </c>
      <c r="D50" s="23" t="s">
        <v>25</v>
      </c>
      <c r="E50" s="7">
        <v>239602</v>
      </c>
      <c r="F50" s="7">
        <v>134024</v>
      </c>
      <c r="G50" s="38">
        <v>191310</v>
      </c>
      <c r="H50" s="7">
        <v>760195</v>
      </c>
      <c r="I50" s="7">
        <v>784464</v>
      </c>
      <c r="J50" s="7" t="s">
        <v>70</v>
      </c>
    </row>
    <row r="51" spans="1:10" s="14" customFormat="1" ht="17.25" customHeight="1" x14ac:dyDescent="0.2">
      <c r="A51" s="11"/>
      <c r="B51" s="52"/>
      <c r="C51" s="12"/>
      <c r="D51" s="24"/>
      <c r="E51" s="13"/>
      <c r="F51" s="13">
        <f>F50/E50*100</f>
        <v>55.936094022587454</v>
      </c>
      <c r="G51" s="39">
        <f>G50/F50*100</f>
        <v>142.7430907897093</v>
      </c>
      <c r="H51" s="13">
        <f>H50/G50*100</f>
        <v>397.36291882285298</v>
      </c>
      <c r="I51" s="13">
        <f>I50/H50*100</f>
        <v>103.19247035300154</v>
      </c>
      <c r="J51" s="13"/>
    </row>
    <row r="52" spans="1:10" s="8" customFormat="1" ht="17.25" customHeight="1" x14ac:dyDescent="0.2">
      <c r="A52" s="5"/>
      <c r="B52" s="51"/>
      <c r="C52" s="6" t="s">
        <v>78</v>
      </c>
      <c r="D52" s="23" t="s">
        <v>25</v>
      </c>
      <c r="E52" s="7">
        <v>116941</v>
      </c>
      <c r="F52" s="7">
        <v>358761</v>
      </c>
      <c r="G52" s="38">
        <v>308845</v>
      </c>
      <c r="H52" s="7">
        <v>306987</v>
      </c>
      <c r="I52" s="7">
        <v>132258</v>
      </c>
      <c r="J52" s="7">
        <v>150000</v>
      </c>
    </row>
    <row r="53" spans="1:10" s="14" customFormat="1" ht="17.25" customHeight="1" x14ac:dyDescent="0.2">
      <c r="A53" s="11"/>
      <c r="B53" s="52"/>
      <c r="C53" s="12"/>
      <c r="D53" s="24"/>
      <c r="E53" s="13"/>
      <c r="F53" s="13">
        <f>F52/E52*100</f>
        <v>306.78803841253284</v>
      </c>
      <c r="G53" s="39">
        <f>G52/F52*100</f>
        <v>86.086559018399427</v>
      </c>
      <c r="H53" s="13">
        <f>H52/G52*100</f>
        <v>99.398403730026388</v>
      </c>
      <c r="I53" s="13">
        <f>I52/H52*100</f>
        <v>43.082606103841528</v>
      </c>
      <c r="J53" s="13">
        <f>J52/I52*100</f>
        <v>113.41468947058021</v>
      </c>
    </row>
    <row r="54" spans="1:10" s="8" customFormat="1" ht="17.25" customHeight="1" x14ac:dyDescent="0.2">
      <c r="A54" s="5"/>
      <c r="B54" s="51"/>
      <c r="C54" s="6" t="s">
        <v>79</v>
      </c>
      <c r="D54" s="23" t="s">
        <v>25</v>
      </c>
      <c r="E54" s="7">
        <v>28442</v>
      </c>
      <c r="F54" s="7">
        <v>42103</v>
      </c>
      <c r="G54" s="38">
        <v>35994</v>
      </c>
      <c r="H54" s="7">
        <v>36882</v>
      </c>
      <c r="I54" s="7">
        <v>37669</v>
      </c>
      <c r="J54" s="7">
        <v>38610</v>
      </c>
    </row>
    <row r="55" spans="1:10" s="14" customFormat="1" ht="17.25" customHeight="1" x14ac:dyDescent="0.2">
      <c r="A55" s="11"/>
      <c r="B55" s="52"/>
      <c r="C55" s="12"/>
      <c r="D55" s="24"/>
      <c r="E55" s="13"/>
      <c r="F55" s="13">
        <f>F54/E54*100</f>
        <v>148.03108079600591</v>
      </c>
      <c r="G55" s="39">
        <f>G54/F54*100</f>
        <v>85.490345106049446</v>
      </c>
      <c r="H55" s="13">
        <f>H54/G54*100</f>
        <v>102.4670778463077</v>
      </c>
      <c r="I55" s="13">
        <f>I54/H54*100</f>
        <v>102.13383222167995</v>
      </c>
      <c r="J55" s="13">
        <f>J54/I54*100</f>
        <v>102.49807534046565</v>
      </c>
    </row>
    <row r="56" spans="1:10" s="8" customFormat="1" ht="17.25" customHeight="1" x14ac:dyDescent="0.2">
      <c r="A56" s="5"/>
      <c r="B56" s="51"/>
      <c r="C56" s="6" t="s">
        <v>80</v>
      </c>
      <c r="D56" s="23" t="s">
        <v>25</v>
      </c>
      <c r="E56" s="7">
        <v>252033</v>
      </c>
      <c r="F56" s="7">
        <v>178312</v>
      </c>
      <c r="G56" s="38">
        <v>556973</v>
      </c>
      <c r="H56" s="7">
        <v>163690</v>
      </c>
      <c r="I56" s="7">
        <v>163690</v>
      </c>
      <c r="J56" s="7">
        <v>163690</v>
      </c>
    </row>
    <row r="57" spans="1:10" s="14" customFormat="1" ht="17.25" customHeight="1" x14ac:dyDescent="0.2">
      <c r="A57" s="11"/>
      <c r="B57" s="52"/>
      <c r="C57" s="12"/>
      <c r="D57" s="24"/>
      <c r="E57" s="13"/>
      <c r="F57" s="13">
        <f>F56/E56*100</f>
        <v>70.749465347791755</v>
      </c>
      <c r="G57" s="39">
        <f>G56/F56*100</f>
        <v>312.35867468257885</v>
      </c>
      <c r="H57" s="13">
        <f>H56/G56*100</f>
        <v>29.389216353395948</v>
      </c>
      <c r="I57" s="13">
        <f>I56/H56*100</f>
        <v>100</v>
      </c>
      <c r="J57" s="13">
        <f>J56/I56*100</f>
        <v>100</v>
      </c>
    </row>
    <row r="58" spans="1:10" s="8" customFormat="1" ht="17.25" customHeight="1" x14ac:dyDescent="0.2">
      <c r="A58" s="5"/>
      <c r="B58" s="51"/>
      <c r="C58" s="6" t="s">
        <v>81</v>
      </c>
      <c r="D58" s="23" t="s">
        <v>25</v>
      </c>
      <c r="E58" s="7">
        <v>208128</v>
      </c>
      <c r="F58" s="7">
        <v>263512</v>
      </c>
      <c r="G58" s="38">
        <v>201770</v>
      </c>
      <c r="H58" s="7">
        <v>0</v>
      </c>
      <c r="I58" s="7">
        <v>0</v>
      </c>
      <c r="J58" s="7">
        <v>0</v>
      </c>
    </row>
    <row r="59" spans="1:10" s="14" customFormat="1" ht="17.25" customHeight="1" x14ac:dyDescent="0.2">
      <c r="A59" s="11"/>
      <c r="B59" s="52"/>
      <c r="C59" s="12"/>
      <c r="D59" s="24"/>
      <c r="E59" s="27"/>
      <c r="F59" s="27">
        <f>F58/E58*100</f>
        <v>126.61054735547354</v>
      </c>
      <c r="G59" s="37">
        <f>G58/F58*100</f>
        <v>76.569567989313583</v>
      </c>
      <c r="H59" s="27">
        <f>H58/G58*100</f>
        <v>0</v>
      </c>
      <c r="I59" s="27">
        <v>0</v>
      </c>
      <c r="J59" s="27">
        <v>0</v>
      </c>
    </row>
    <row r="60" spans="1:10" s="8" customFormat="1" ht="27" customHeight="1" x14ac:dyDescent="0.2">
      <c r="A60" s="5"/>
      <c r="B60" s="51" t="s">
        <v>72</v>
      </c>
      <c r="C60" s="6" t="s">
        <v>69</v>
      </c>
      <c r="D60" s="6" t="s">
        <v>15</v>
      </c>
      <c r="E60" s="15">
        <v>110.72</v>
      </c>
      <c r="F60" s="15">
        <f>F48/(E48*F61)*10000</f>
        <v>56.107641440117561</v>
      </c>
      <c r="G60" s="44">
        <f>G48/(F48*G61)*10000</f>
        <v>94.267255838074632</v>
      </c>
      <c r="H60" s="15">
        <f>H48/(G48*H61)*10000</f>
        <v>96.924510618592436</v>
      </c>
      <c r="I60" s="15">
        <f>I48/(H48*I61)*10000</f>
        <v>99.715099836376723</v>
      </c>
      <c r="J60" s="15">
        <f>J48/(I48*J61)*10000</f>
        <v>101.53256767889559</v>
      </c>
    </row>
    <row r="61" spans="1:10" s="8" customFormat="1" ht="27" customHeight="1" x14ac:dyDescent="0.2">
      <c r="A61" s="5"/>
      <c r="B61" s="51" t="s">
        <v>73</v>
      </c>
      <c r="C61" s="6" t="s">
        <v>37</v>
      </c>
      <c r="D61" s="6" t="s">
        <v>15</v>
      </c>
      <c r="E61" s="7">
        <v>114.60000000000001</v>
      </c>
      <c r="F61" s="7">
        <v>108.88</v>
      </c>
      <c r="G61" s="38">
        <v>108.4</v>
      </c>
      <c r="H61" s="7">
        <v>107.3</v>
      </c>
      <c r="I61" s="9">
        <v>105.3</v>
      </c>
      <c r="J61" s="10">
        <v>104.4</v>
      </c>
    </row>
    <row r="62" spans="1:10" s="8" customFormat="1" ht="16.5" customHeight="1" x14ac:dyDescent="0.2">
      <c r="A62" s="5"/>
      <c r="B62" s="51" t="s">
        <v>83</v>
      </c>
      <c r="C62" s="6" t="s">
        <v>44</v>
      </c>
      <c r="D62" s="6" t="s">
        <v>25</v>
      </c>
      <c r="E62" s="16">
        <v>7150847.7000000002</v>
      </c>
      <c r="F62" s="16">
        <v>7558446.0188999996</v>
      </c>
      <c r="G62" s="16">
        <v>8238672.1806898136</v>
      </c>
      <c r="H62" s="16">
        <v>9021346.0378553458</v>
      </c>
      <c r="I62" s="16">
        <v>9923480.6416408811</v>
      </c>
      <c r="J62" s="16">
        <v>10965446.109013174</v>
      </c>
    </row>
    <row r="63" spans="1:10" s="14" customFormat="1" ht="16.5" customHeight="1" x14ac:dyDescent="0.2">
      <c r="A63" s="11"/>
      <c r="B63" s="52"/>
      <c r="C63" s="12"/>
      <c r="D63" s="12"/>
      <c r="E63" s="28">
        <v>115.9</v>
      </c>
      <c r="F63" s="28">
        <f>F62/E62*100</f>
        <v>105.69999999999999</v>
      </c>
      <c r="G63" s="45">
        <f>G62/F62*100</f>
        <v>108.99955043786645</v>
      </c>
      <c r="H63" s="28">
        <f>H62/G62*100</f>
        <v>109.5</v>
      </c>
      <c r="I63" s="28">
        <f>I62/H62*100</f>
        <v>110.00000000000001</v>
      </c>
      <c r="J63" s="28">
        <f>J62/I62*100</f>
        <v>110.5</v>
      </c>
    </row>
    <row r="64" spans="1:10" s="8" customFormat="1" ht="16.5" customHeight="1" x14ac:dyDescent="0.2">
      <c r="A64" s="5"/>
      <c r="B64" s="51" t="s">
        <v>84</v>
      </c>
      <c r="C64" s="6" t="s">
        <v>20</v>
      </c>
      <c r="D64" s="6" t="s">
        <v>15</v>
      </c>
      <c r="E64" s="7">
        <v>100.41</v>
      </c>
      <c r="F64" s="7">
        <f>F62/(E62*F65)*10000</f>
        <v>102.14534209509083</v>
      </c>
      <c r="G64" s="38">
        <f>G62/(F62*G65)*10000</f>
        <v>101.5460689750945</v>
      </c>
      <c r="H64" s="7">
        <f>H62/(G62*H65)*10000</f>
        <v>105.01582430229212</v>
      </c>
      <c r="I64" s="7">
        <f>I62/(H62*I65)*10000</f>
        <v>105.54596046824027</v>
      </c>
      <c r="J64" s="7">
        <f>J62/(I62*J65)*10000</f>
        <v>106.15813238543566</v>
      </c>
    </row>
    <row r="65" spans="1:10" s="8" customFormat="1" ht="16.5" customHeight="1" x14ac:dyDescent="0.2">
      <c r="A65" s="5"/>
      <c r="B65" s="51" t="s">
        <v>85</v>
      </c>
      <c r="C65" s="6" t="s">
        <v>46</v>
      </c>
      <c r="D65" s="6" t="s">
        <v>15</v>
      </c>
      <c r="E65" s="7">
        <v>114.1</v>
      </c>
      <c r="F65" s="7">
        <v>103.48</v>
      </c>
      <c r="G65" s="38">
        <v>107.34</v>
      </c>
      <c r="H65" s="7">
        <v>104.27</v>
      </c>
      <c r="I65" s="9">
        <v>104.22</v>
      </c>
      <c r="J65" s="10">
        <v>104.09</v>
      </c>
    </row>
    <row r="66" spans="1:10" s="8" customFormat="1" ht="16.5" customHeight="1" x14ac:dyDescent="0.2">
      <c r="A66" s="5"/>
      <c r="B66" s="51" t="s">
        <v>86</v>
      </c>
      <c r="C66" s="6" t="s">
        <v>48</v>
      </c>
      <c r="D66" s="6" t="s">
        <v>25</v>
      </c>
      <c r="E66" s="7">
        <v>313750.8</v>
      </c>
      <c r="F66" s="7">
        <v>302057.29482413497</v>
      </c>
      <c r="G66" s="7">
        <v>312629.30014297966</v>
      </c>
      <c r="H66" s="7">
        <v>325134.47214869887</v>
      </c>
      <c r="I66" s="7">
        <v>339765.52339539031</v>
      </c>
      <c r="J66" s="7">
        <v>356753.79956515983</v>
      </c>
    </row>
    <row r="67" spans="1:10" s="14" customFormat="1" ht="16.5" customHeight="1" x14ac:dyDescent="0.2">
      <c r="A67" s="11"/>
      <c r="B67" s="52"/>
      <c r="C67" s="12"/>
      <c r="D67" s="12"/>
      <c r="E67" s="13">
        <v>102.85</v>
      </c>
      <c r="F67" s="13">
        <f>F66/E66*100</f>
        <v>96.272995901248692</v>
      </c>
      <c r="G67" s="13">
        <f>G66/F66*100</f>
        <v>103.49999999999999</v>
      </c>
      <c r="H67" s="13">
        <f>H66/G66*100</f>
        <v>104</v>
      </c>
      <c r="I67" s="13">
        <f>I66/H66*100</f>
        <v>104.5</v>
      </c>
      <c r="J67" s="13">
        <f>J66/I66*100</f>
        <v>105</v>
      </c>
    </row>
    <row r="68" spans="1:10" s="8" customFormat="1" ht="16.5" customHeight="1" x14ac:dyDescent="0.2">
      <c r="A68" s="5"/>
      <c r="B68" s="51" t="s">
        <v>87</v>
      </c>
      <c r="C68" s="6" t="s">
        <v>20</v>
      </c>
      <c r="D68" s="6" t="s">
        <v>15</v>
      </c>
      <c r="E68" s="7">
        <v>95.23</v>
      </c>
      <c r="F68" s="7">
        <f>F66/(E66*F69)*10000</f>
        <v>91.688567524998746</v>
      </c>
      <c r="G68" s="38">
        <f>G66/(F66*G69)*10000</f>
        <v>96.728971962616797</v>
      </c>
      <c r="H68" s="7">
        <f>H66/(G66*H69)*10000</f>
        <v>97.836312323612418</v>
      </c>
      <c r="I68" s="7">
        <f>I66/(H66*I69)*10000</f>
        <v>100</v>
      </c>
      <c r="J68" s="7">
        <f>J66/(I66*J69)*10000</f>
        <v>100.76775431861805</v>
      </c>
    </row>
    <row r="69" spans="1:10" s="8" customFormat="1" ht="16.5" customHeight="1" x14ac:dyDescent="0.2">
      <c r="A69" s="5"/>
      <c r="B69" s="51" t="s">
        <v>88</v>
      </c>
      <c r="C69" s="6" t="s">
        <v>41</v>
      </c>
      <c r="D69" s="6" t="s">
        <v>15</v>
      </c>
      <c r="E69" s="7">
        <v>114.1</v>
      </c>
      <c r="F69" s="7">
        <v>105</v>
      </c>
      <c r="G69" s="38">
        <v>107</v>
      </c>
      <c r="H69" s="7">
        <v>106.3</v>
      </c>
      <c r="I69" s="9">
        <v>104.5</v>
      </c>
      <c r="J69" s="10">
        <v>104.2</v>
      </c>
    </row>
    <row r="70" spans="1:10" s="8" customFormat="1" ht="16.5" customHeight="1" x14ac:dyDescent="0.2">
      <c r="A70" s="5"/>
      <c r="B70" s="51" t="s">
        <v>43</v>
      </c>
      <c r="C70" s="6" t="s">
        <v>51</v>
      </c>
      <c r="D70" s="6" t="s">
        <v>25</v>
      </c>
      <c r="E70" s="16">
        <v>5988639.9000000004</v>
      </c>
      <c r="F70" s="16">
        <v>6808686.7999999998</v>
      </c>
      <c r="G70" s="16">
        <v>7678222</v>
      </c>
      <c r="H70" s="16">
        <v>8258354</v>
      </c>
      <c r="I70" s="16">
        <v>8831461</v>
      </c>
      <c r="J70" s="16">
        <v>9447796</v>
      </c>
    </row>
    <row r="71" spans="1:10" s="14" customFormat="1" ht="16.5" customHeight="1" x14ac:dyDescent="0.2">
      <c r="A71" s="11"/>
      <c r="B71" s="52" t="s">
        <v>45</v>
      </c>
      <c r="C71" s="12" t="s">
        <v>14</v>
      </c>
      <c r="D71" s="12" t="s">
        <v>15</v>
      </c>
      <c r="E71" s="13">
        <v>108.06</v>
      </c>
      <c r="F71" s="13">
        <f>F70/E70*100</f>
        <v>113.69337468429184</v>
      </c>
      <c r="G71" s="13">
        <f>G70/F70*100</f>
        <v>112.77096781717144</v>
      </c>
      <c r="H71" s="13">
        <f>H70/G70*100</f>
        <v>107.55555127215651</v>
      </c>
      <c r="I71" s="13">
        <f>I70/H70*100</f>
        <v>106.93972430825805</v>
      </c>
      <c r="J71" s="13">
        <f>J70/I70*100</f>
        <v>106.97885661273938</v>
      </c>
    </row>
    <row r="72" spans="1:10" s="8" customFormat="1" ht="16.5" customHeight="1" x14ac:dyDescent="0.2">
      <c r="A72" s="5"/>
      <c r="B72" s="51" t="s">
        <v>9</v>
      </c>
      <c r="C72" s="6" t="s">
        <v>27</v>
      </c>
      <c r="D72" s="6" t="s">
        <v>25</v>
      </c>
      <c r="E72" s="7"/>
      <c r="F72" s="7"/>
      <c r="G72" s="7"/>
      <c r="H72" s="7"/>
      <c r="I72" s="7"/>
      <c r="J72" s="7"/>
    </row>
    <row r="73" spans="1:10" s="8" customFormat="1" ht="16.5" customHeight="1" x14ac:dyDescent="0.2">
      <c r="A73" s="5"/>
      <c r="B73" s="51" t="s">
        <v>9</v>
      </c>
      <c r="C73" s="6" t="s">
        <v>71</v>
      </c>
      <c r="D73" s="6" t="s">
        <v>25</v>
      </c>
      <c r="E73" s="7">
        <v>303436</v>
      </c>
      <c r="F73" s="7">
        <v>421038</v>
      </c>
      <c r="G73" s="7">
        <v>488463</v>
      </c>
      <c r="H73" s="7">
        <v>517309</v>
      </c>
      <c r="I73" s="7">
        <v>543249</v>
      </c>
      <c r="J73" s="7">
        <v>543249</v>
      </c>
    </row>
    <row r="74" spans="1:10" s="8" customFormat="1" ht="16.5" customHeight="1" x14ac:dyDescent="0.2">
      <c r="A74" s="5"/>
      <c r="B74" s="51"/>
      <c r="C74" s="6" t="s">
        <v>74</v>
      </c>
      <c r="D74" s="6"/>
      <c r="E74" s="7">
        <v>336313</v>
      </c>
      <c r="F74" s="7">
        <v>376101</v>
      </c>
      <c r="G74" s="7">
        <v>432516</v>
      </c>
      <c r="H74" s="7">
        <v>475768</v>
      </c>
      <c r="I74" s="7">
        <v>523344</v>
      </c>
      <c r="J74" s="7">
        <v>575679</v>
      </c>
    </row>
    <row r="75" spans="1:10" s="8" customFormat="1" ht="16.5" customHeight="1" x14ac:dyDescent="0.2">
      <c r="A75" s="5"/>
      <c r="B75" s="51"/>
      <c r="C75" s="6" t="s">
        <v>75</v>
      </c>
      <c r="D75" s="6"/>
      <c r="E75" s="7">
        <v>84192</v>
      </c>
      <c r="F75" s="7">
        <v>102949</v>
      </c>
      <c r="G75" s="7">
        <v>108096</v>
      </c>
      <c r="H75" s="7">
        <v>109177</v>
      </c>
      <c r="I75" s="7">
        <v>110269</v>
      </c>
      <c r="J75" s="7">
        <v>111371</v>
      </c>
    </row>
    <row r="76" spans="1:10" s="8" customFormat="1" ht="15.75" customHeight="1" x14ac:dyDescent="0.2">
      <c r="A76" s="5"/>
      <c r="B76" s="51"/>
      <c r="C76" s="6" t="s">
        <v>76</v>
      </c>
      <c r="D76" s="6"/>
      <c r="E76" s="7">
        <v>717638</v>
      </c>
      <c r="F76" s="7">
        <v>837428</v>
      </c>
      <c r="G76" s="7">
        <v>982530</v>
      </c>
      <c r="H76" s="7">
        <v>982530</v>
      </c>
      <c r="I76" s="7">
        <v>982530</v>
      </c>
      <c r="J76" s="7">
        <v>982530</v>
      </c>
    </row>
    <row r="77" spans="1:10" s="8" customFormat="1" ht="15.75" customHeight="1" x14ac:dyDescent="0.2">
      <c r="A77" s="5"/>
      <c r="B77" s="51" t="s">
        <v>9</v>
      </c>
      <c r="C77" s="6" t="s">
        <v>77</v>
      </c>
      <c r="D77" s="6"/>
      <c r="E77" s="7">
        <v>311109</v>
      </c>
      <c r="F77" s="7">
        <v>375161</v>
      </c>
      <c r="G77" s="7">
        <v>442690</v>
      </c>
      <c r="H77" s="7">
        <v>442690</v>
      </c>
      <c r="I77" s="7">
        <v>442690</v>
      </c>
      <c r="J77" s="7">
        <v>442690</v>
      </c>
    </row>
    <row r="78" spans="1:10" s="8" customFormat="1" ht="27.75" customHeight="1" x14ac:dyDescent="0.2">
      <c r="A78" s="5"/>
      <c r="B78" s="51" t="s">
        <v>47</v>
      </c>
      <c r="C78" s="6" t="s">
        <v>54</v>
      </c>
      <c r="D78" s="6" t="s">
        <v>55</v>
      </c>
      <c r="E78" s="7">
        <v>11152</v>
      </c>
      <c r="F78" s="7">
        <v>10797</v>
      </c>
      <c r="G78" s="7">
        <v>10565</v>
      </c>
      <c r="H78" s="7">
        <v>10448</v>
      </c>
      <c r="I78" s="7">
        <v>10418</v>
      </c>
      <c r="J78" s="7">
        <v>10418</v>
      </c>
    </row>
    <row r="79" spans="1:10" s="14" customFormat="1" ht="16.5" customHeight="1" x14ac:dyDescent="0.2">
      <c r="A79" s="11"/>
      <c r="B79" s="52" t="s">
        <v>49</v>
      </c>
      <c r="C79" s="12" t="s">
        <v>14</v>
      </c>
      <c r="D79" s="12" t="s">
        <v>15</v>
      </c>
      <c r="E79" s="13">
        <v>95.51</v>
      </c>
      <c r="F79" s="13">
        <f>F78/E78*100</f>
        <v>96.816714490674315</v>
      </c>
      <c r="G79" s="13">
        <f>G78/F78*100</f>
        <v>97.851254978234692</v>
      </c>
      <c r="H79" s="13">
        <f>H78/G78*100</f>
        <v>98.892569805963078</v>
      </c>
      <c r="I79" s="13">
        <f>I78/H78*100</f>
        <v>99.712863705972438</v>
      </c>
      <c r="J79" s="13">
        <f>J78/I78*100</f>
        <v>100</v>
      </c>
    </row>
    <row r="80" spans="1:10" s="8" customFormat="1" ht="27" customHeight="1" x14ac:dyDescent="0.2">
      <c r="A80" s="5"/>
      <c r="B80" s="51" t="s">
        <v>89</v>
      </c>
      <c r="C80" s="6" t="s">
        <v>58</v>
      </c>
      <c r="D80" s="6" t="s">
        <v>59</v>
      </c>
      <c r="E80" s="7">
        <v>44750.118812769011</v>
      </c>
      <c r="F80" s="7">
        <v>52550.761013861877</v>
      </c>
      <c r="G80" s="7">
        <v>60563.35384129989</v>
      </c>
      <c r="H80" s="7">
        <v>65868.698953547719</v>
      </c>
      <c r="I80" s="7">
        <v>70642.645741345099</v>
      </c>
      <c r="J80" s="7">
        <v>75572.69469507903</v>
      </c>
    </row>
    <row r="81" spans="1:10" s="14" customFormat="1" ht="16.5" customHeight="1" x14ac:dyDescent="0.2">
      <c r="A81" s="11"/>
      <c r="B81" s="52" t="s">
        <v>90</v>
      </c>
      <c r="C81" s="12" t="s">
        <v>14</v>
      </c>
      <c r="D81" s="12" t="s">
        <v>15</v>
      </c>
      <c r="E81" s="13">
        <v>133.15</v>
      </c>
      <c r="F81" s="13">
        <f>F80/E80*100</f>
        <v>117.43155640263245</v>
      </c>
      <c r="G81" s="13">
        <f>G80/F80*100</f>
        <v>115.24733928272599</v>
      </c>
      <c r="H81" s="13">
        <f>H80/G80*100</f>
        <v>108.75999226553725</v>
      </c>
      <c r="I81" s="13">
        <f>I80/H80*100</f>
        <v>107.24767129705126</v>
      </c>
      <c r="J81" s="13">
        <f>J80/I80*100</f>
        <v>106.97885661273941</v>
      </c>
    </row>
    <row r="82" spans="1:10" s="8" customFormat="1" ht="27" customHeight="1" x14ac:dyDescent="0.2">
      <c r="A82" s="5"/>
      <c r="B82" s="51" t="s">
        <v>9</v>
      </c>
      <c r="C82" s="6" t="s">
        <v>27</v>
      </c>
      <c r="D82" s="6" t="s">
        <v>9</v>
      </c>
      <c r="E82" s="10"/>
      <c r="F82" s="10"/>
      <c r="G82" s="10"/>
      <c r="H82" s="10"/>
      <c r="I82" s="10"/>
      <c r="J82" s="10"/>
    </row>
    <row r="83" spans="1:10" s="14" customFormat="1" ht="16.5" customHeight="1" x14ac:dyDescent="0.2">
      <c r="A83" s="11"/>
      <c r="B83" s="51" t="s">
        <v>9</v>
      </c>
      <c r="C83" s="6" t="s">
        <v>71</v>
      </c>
      <c r="D83" s="6" t="s">
        <v>25</v>
      </c>
      <c r="E83" s="7">
        <v>42.31</v>
      </c>
      <c r="F83" s="7">
        <v>51.86</v>
      </c>
      <c r="G83" s="7">
        <v>56.62</v>
      </c>
      <c r="H83" s="7">
        <v>60.21</v>
      </c>
      <c r="I83" s="7">
        <v>62.93</v>
      </c>
      <c r="J83" s="7">
        <v>62.93</v>
      </c>
    </row>
    <row r="84" spans="1:10" s="14" customFormat="1" ht="16.5" customHeight="1" x14ac:dyDescent="0.2">
      <c r="A84" s="11"/>
      <c r="B84" s="51"/>
      <c r="C84" s="6" t="s">
        <v>74</v>
      </c>
      <c r="D84" s="6"/>
      <c r="E84" s="7">
        <v>75.45</v>
      </c>
      <c r="F84" s="7">
        <v>93.61</v>
      </c>
      <c r="G84" s="7">
        <v>119.31</v>
      </c>
      <c r="H84" s="7">
        <v>131.24</v>
      </c>
      <c r="I84" s="7">
        <v>144.37</v>
      </c>
      <c r="J84" s="7">
        <v>158.81</v>
      </c>
    </row>
    <row r="85" spans="1:10" s="8" customFormat="1" ht="16.5" customHeight="1" x14ac:dyDescent="0.2">
      <c r="A85" s="5"/>
      <c r="B85" s="51"/>
      <c r="C85" s="6" t="s">
        <v>75</v>
      </c>
      <c r="D85" s="6"/>
      <c r="E85" s="7">
        <v>61.06</v>
      </c>
      <c r="F85" s="7">
        <v>78.58</v>
      </c>
      <c r="G85" s="7">
        <v>87.97</v>
      </c>
      <c r="H85" s="7">
        <v>88.85</v>
      </c>
      <c r="I85" s="7">
        <v>89.74</v>
      </c>
      <c r="J85" s="7">
        <v>90.63</v>
      </c>
    </row>
    <row r="86" spans="1:10" s="14" customFormat="1" ht="16.5" customHeight="1" x14ac:dyDescent="0.2">
      <c r="A86" s="11"/>
      <c r="B86" s="51"/>
      <c r="C86" s="6" t="s">
        <v>76</v>
      </c>
      <c r="D86" s="6"/>
      <c r="E86" s="7">
        <v>71.11</v>
      </c>
      <c r="F86" s="7">
        <v>82.98</v>
      </c>
      <c r="G86" s="7">
        <v>90.22</v>
      </c>
      <c r="H86" s="7">
        <v>90.22</v>
      </c>
      <c r="I86" s="7">
        <v>90.22</v>
      </c>
      <c r="J86" s="7">
        <v>90.22</v>
      </c>
    </row>
    <row r="87" spans="1:10" s="8" customFormat="1" ht="16.5" customHeight="1" x14ac:dyDescent="0.2">
      <c r="A87" s="5"/>
      <c r="B87" s="51" t="s">
        <v>9</v>
      </c>
      <c r="C87" s="6" t="s">
        <v>77</v>
      </c>
      <c r="D87" s="6"/>
      <c r="E87" s="7">
        <v>65.069999999999993</v>
      </c>
      <c r="F87" s="7">
        <v>79.13</v>
      </c>
      <c r="G87" s="7">
        <v>93.9</v>
      </c>
      <c r="H87" s="7">
        <v>93.9</v>
      </c>
      <c r="I87" s="7">
        <v>93.9</v>
      </c>
      <c r="J87" s="7">
        <v>93.9</v>
      </c>
    </row>
    <row r="88" spans="1:10" s="8" customFormat="1" ht="16.5" customHeight="1" x14ac:dyDescent="0.2">
      <c r="A88" s="5"/>
      <c r="B88" s="51" t="s">
        <v>91</v>
      </c>
      <c r="C88" s="6" t="s">
        <v>60</v>
      </c>
      <c r="D88" s="6" t="s">
        <v>25</v>
      </c>
      <c r="E88" s="7">
        <v>21646512.359999999</v>
      </c>
      <c r="F88" s="7">
        <v>23397804.879999999</v>
      </c>
      <c r="G88" s="7">
        <v>25737585.368000001</v>
      </c>
      <c r="H88" s="7">
        <v>28568719.758480005</v>
      </c>
      <c r="I88" s="7">
        <v>31996966.12949761</v>
      </c>
      <c r="J88" s="7">
        <v>36156571.726332299</v>
      </c>
    </row>
    <row r="89" spans="1:10" s="14" customFormat="1" ht="16.5" customHeight="1" x14ac:dyDescent="0.2">
      <c r="A89" s="11"/>
      <c r="B89" s="52" t="s">
        <v>92</v>
      </c>
      <c r="C89" s="12" t="s">
        <v>14</v>
      </c>
      <c r="D89" s="12"/>
      <c r="E89" s="13">
        <v>119.32</v>
      </c>
      <c r="F89" s="13">
        <f>F88/E88*100</f>
        <v>108.09041424722147</v>
      </c>
      <c r="G89" s="13">
        <f>G88/F88*100</f>
        <v>110.00000000000001</v>
      </c>
      <c r="H89" s="13">
        <f>H88/G88*100</f>
        <v>111.00000000000001</v>
      </c>
      <c r="I89" s="13">
        <f>I88/H88*100</f>
        <v>112.00000000000001</v>
      </c>
      <c r="J89" s="13">
        <f>J88/I88*100</f>
        <v>112.99999999999999</v>
      </c>
    </row>
    <row r="90" spans="1:10" s="8" customFormat="1" ht="27" customHeight="1" x14ac:dyDescent="0.2">
      <c r="A90" s="5"/>
      <c r="B90" s="51" t="s">
        <v>50</v>
      </c>
      <c r="C90" s="6" t="s">
        <v>61</v>
      </c>
      <c r="D90" s="6" t="s">
        <v>59</v>
      </c>
      <c r="E90" s="7">
        <v>33971.300000000003</v>
      </c>
      <c r="F90" s="7">
        <v>37132.300000000003</v>
      </c>
      <c r="G90" s="7">
        <v>41469.43</v>
      </c>
      <c r="H90" s="7">
        <v>46571.34</v>
      </c>
      <c r="I90" s="7">
        <v>52727.19</v>
      </c>
      <c r="J90" s="7">
        <v>60176.71</v>
      </c>
    </row>
    <row r="91" spans="1:10" s="14" customFormat="1" ht="16.5" customHeight="1" x14ac:dyDescent="0.2">
      <c r="A91" s="11"/>
      <c r="B91" s="52" t="s">
        <v>52</v>
      </c>
      <c r="C91" s="12" t="s">
        <v>14</v>
      </c>
      <c r="D91" s="12" t="s">
        <v>15</v>
      </c>
      <c r="E91" s="13">
        <v>114.53</v>
      </c>
      <c r="F91" s="13">
        <f>F90/E90*100</f>
        <v>109.30491326502076</v>
      </c>
      <c r="G91" s="13">
        <f>G90/F90*100</f>
        <v>111.68020833613861</v>
      </c>
      <c r="H91" s="13">
        <f>H90/G90*100</f>
        <v>112.30282162064921</v>
      </c>
      <c r="I91" s="13">
        <f>I90/H90*100</f>
        <v>113.21810796081884</v>
      </c>
      <c r="J91" s="13">
        <f>J90/I90*100</f>
        <v>114.12842216700719</v>
      </c>
    </row>
    <row r="92" spans="1:10" s="32" customFormat="1" ht="27" hidden="1" customHeight="1" x14ac:dyDescent="0.2">
      <c r="A92" s="47"/>
      <c r="B92" s="53" t="s">
        <v>62</v>
      </c>
      <c r="C92" s="48" t="s">
        <v>63</v>
      </c>
      <c r="D92" s="48" t="s">
        <v>15</v>
      </c>
      <c r="E92" s="31">
        <v>100.64</v>
      </c>
      <c r="F92" s="31" t="e">
        <f>F89/#REF!*100</f>
        <v>#REF!</v>
      </c>
      <c r="G92" s="31" t="e">
        <f>G89/#REF!*100</f>
        <v>#REF!</v>
      </c>
      <c r="H92" s="31" t="e">
        <f>H89/#REF!*100</f>
        <v>#REF!</v>
      </c>
      <c r="I92" s="31" t="e">
        <f>I89/#REF!*100</f>
        <v>#REF!</v>
      </c>
      <c r="J92" s="31" t="e">
        <f>J89/#REF!*100</f>
        <v>#REF!</v>
      </c>
    </row>
    <row r="93" spans="1:10" s="8" customFormat="1" ht="27" customHeight="1" x14ac:dyDescent="0.2">
      <c r="A93" s="5"/>
      <c r="B93" s="51" t="s">
        <v>53</v>
      </c>
      <c r="C93" s="6" t="s">
        <v>64</v>
      </c>
      <c r="D93" s="6" t="s">
        <v>25</v>
      </c>
      <c r="E93" s="7">
        <v>693780.4</v>
      </c>
      <c r="F93" s="7">
        <v>845010.7</v>
      </c>
      <c r="G93" s="7">
        <v>855945.3</v>
      </c>
      <c r="H93" s="7">
        <v>915369.5</v>
      </c>
      <c r="I93" s="7">
        <v>971080.7</v>
      </c>
      <c r="J93" s="7">
        <v>971080.7</v>
      </c>
    </row>
    <row r="94" spans="1:10" s="14" customFormat="1" ht="16.5" customHeight="1" x14ac:dyDescent="0.2">
      <c r="A94" s="11"/>
      <c r="B94" s="52" t="s">
        <v>56</v>
      </c>
      <c r="C94" s="12" t="s">
        <v>14</v>
      </c>
      <c r="D94" s="12" t="s">
        <v>15</v>
      </c>
      <c r="E94" s="13">
        <v>112.52</v>
      </c>
      <c r="F94" s="13">
        <f>F93/E93*100</f>
        <v>121.79800697742398</v>
      </c>
      <c r="G94" s="13">
        <f t="shared" ref="G94:J94" si="0">G93/F93*100</f>
        <v>101.29401911715439</v>
      </c>
      <c r="H94" s="13">
        <f t="shared" si="0"/>
        <v>106.94252307945378</v>
      </c>
      <c r="I94" s="13">
        <f t="shared" si="0"/>
        <v>106.086197977975</v>
      </c>
      <c r="J94" s="13">
        <f t="shared" si="0"/>
        <v>100</v>
      </c>
    </row>
    <row r="95" spans="1:10" s="8" customFormat="1" ht="27" customHeight="1" x14ac:dyDescent="0.2">
      <c r="A95" s="5"/>
      <c r="B95" s="51" t="s">
        <v>57</v>
      </c>
      <c r="C95" s="6" t="s">
        <v>65</v>
      </c>
      <c r="D95" s="6" t="s">
        <v>55</v>
      </c>
      <c r="E95" s="7">
        <v>62</v>
      </c>
      <c r="F95" s="7">
        <v>26</v>
      </c>
      <c r="G95" s="7">
        <v>45</v>
      </c>
      <c r="H95" s="7">
        <v>55</v>
      </c>
      <c r="I95" s="7">
        <v>56</v>
      </c>
      <c r="J95" s="7">
        <v>56</v>
      </c>
    </row>
    <row r="96" spans="1:10" s="8" customFormat="1" ht="27" customHeight="1" x14ac:dyDescent="0.2">
      <c r="A96" s="5"/>
      <c r="B96" s="51" t="s">
        <v>93</v>
      </c>
      <c r="C96" s="6" t="s">
        <v>66</v>
      </c>
      <c r="D96" s="6" t="s">
        <v>15</v>
      </c>
      <c r="E96" s="7">
        <f>62/29800*100</f>
        <v>0.20805369127516776</v>
      </c>
      <c r="F96" s="7">
        <v>0.1</v>
      </c>
      <c r="G96" s="7">
        <v>0.15</v>
      </c>
      <c r="H96" s="7">
        <v>0.18</v>
      </c>
      <c r="I96" s="7">
        <v>0.18</v>
      </c>
      <c r="J96" s="7">
        <v>0.18</v>
      </c>
    </row>
  </sheetData>
  <mergeCells count="6">
    <mergeCell ref="E21:J21"/>
    <mergeCell ref="B1:F1"/>
    <mergeCell ref="B4:B5"/>
    <mergeCell ref="D4:D5"/>
    <mergeCell ref="C4:C5"/>
    <mergeCell ref="A2:J2"/>
  </mergeCells>
  <pageMargins left="0.25" right="0.25" top="0.75" bottom="0.75" header="0.3" footer="0.3"/>
  <pageSetup paperSize="9" scale="75" fitToHeight="5" orientation="landscape" r:id="rId1"/>
  <headerFooter>
    <oddFooter>&amp;C&amp;"Tahoma"&amp;8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Показатели</vt:lpstr>
      <vt:lpstr>Показатели!Заголовки_для_печати</vt:lpstr>
      <vt:lpstr>Показатели!Область_печати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Миннеханова Резеда Мунировна</dc:creator>
  <cp:lastModifiedBy>Секретарь</cp:lastModifiedBy>
  <cp:lastPrinted>2024-10-31T07:58:34Z</cp:lastPrinted>
  <dcterms:created xsi:type="dcterms:W3CDTF">2023-04-27T06:13:07Z</dcterms:created>
  <dcterms:modified xsi:type="dcterms:W3CDTF">2024-10-31T11:02:17Z</dcterms:modified>
</cp:coreProperties>
</file>