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4955" windowHeight="11640" activeTab="0"/>
  </bookViews>
  <sheets>
    <sheet name="отчет" sheetId="1" r:id="rId1"/>
    <sheet name="сведения" sheetId="2" r:id="rId2"/>
  </sheets>
  <definedNames/>
  <calcPr fullCalcOnLoad="1"/>
</workbook>
</file>

<file path=xl/comments2.xml><?xml version="1.0" encoding="utf-8"?>
<comments xmlns="http://schemas.openxmlformats.org/spreadsheetml/2006/main">
  <authors>
    <author>zain-raifo1-fo</author>
  </authors>
  <commentList>
    <comment ref="D14" authorId="0">
      <text>
        <r>
          <rPr>
            <b/>
            <sz val="9"/>
            <rFont val="Tahoma"/>
            <family val="0"/>
          </rPr>
          <t>zain-raifo1-fo:</t>
        </r>
        <r>
          <rPr>
            <sz val="9"/>
            <rFont val="Tahoma"/>
            <family val="0"/>
          </rPr>
          <t xml:space="preserve">
КВР 111,121,119,129 без внебюджета</t>
        </r>
      </text>
    </comment>
    <comment ref="C14" authorId="0">
      <text>
        <r>
          <rPr>
            <b/>
            <sz val="9"/>
            <rFont val="Tahoma"/>
            <family val="0"/>
          </rPr>
          <t>zain-raifo1-fo:</t>
        </r>
        <r>
          <rPr>
            <sz val="9"/>
            <rFont val="Tahoma"/>
            <family val="0"/>
          </rPr>
          <t xml:space="preserve">
1 раз в год по сетям штатам обновляю</t>
        </r>
      </text>
    </comment>
  </commentList>
</comments>
</file>

<file path=xl/sharedStrings.xml><?xml version="1.0" encoding="utf-8"?>
<sst xmlns="http://schemas.openxmlformats.org/spreadsheetml/2006/main" count="184" uniqueCount="166">
  <si>
    <t>Исполнительного комитета</t>
  </si>
  <si>
    <t>Отчет об исполнении  бюджета</t>
  </si>
  <si>
    <t xml:space="preserve">Заинского муниципального района </t>
  </si>
  <si>
    <t>Единица измерения:</t>
  </si>
  <si>
    <t>тыс.рублей</t>
  </si>
  <si>
    <t>1.Доходы бюджета</t>
  </si>
  <si>
    <t xml:space="preserve">Наименование </t>
  </si>
  <si>
    <t>Код дохода</t>
  </si>
  <si>
    <t>Годовые</t>
  </si>
  <si>
    <t>Исполнено</t>
  </si>
  <si>
    <t>%</t>
  </si>
  <si>
    <t>показателя</t>
  </si>
  <si>
    <t xml:space="preserve">бюджетной </t>
  </si>
  <si>
    <t xml:space="preserve">бюджетные </t>
  </si>
  <si>
    <t>исполнения</t>
  </si>
  <si>
    <t>классификации</t>
  </si>
  <si>
    <t>назначения</t>
  </si>
  <si>
    <t>Доходы бюджета-ИТОГО</t>
  </si>
  <si>
    <t>х</t>
  </si>
  <si>
    <t>Налоговые и неналоговые доходы</t>
  </si>
  <si>
    <t>Налоги на прибыль,доходы</t>
  </si>
  <si>
    <t>Налог на доходы физических лиц</t>
  </si>
  <si>
    <t>Налоги на совокупный доход</t>
  </si>
  <si>
    <t>Налог,взимаемый с применением 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</si>
  <si>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</si>
  <si>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</si>
  <si>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с связи с применением патентной системы налогообложения</t>
  </si>
  <si>
    <t>Государственная пошлина</t>
  </si>
  <si>
    <t>Государственная пошлина по делам,рассматриваемым в судах общей юрисдикции,мировыми судьями</t>
  </si>
  <si>
    <t>Задолженность и перерасчеты по отмененным налогам, сборам и иным обязательным платежам</t>
  </si>
  <si>
    <t>000 10900000000000 000</t>
  </si>
  <si>
    <t>Доходы от использования имущества,находящегося в государственной и муниципальной собственности</t>
  </si>
  <si>
    <t>Доходы получаемые в виде арендной либо иной платы за передачу в возмездное пользование государственного и мунципального имущества</t>
  </si>
  <si>
    <t>Платежи от государственных и муниципальных унитарных предприятий</t>
  </si>
  <si>
    <t>Средства,получаемые от передачи имущества,находящегося в государственной и мунципальной собственности(за исключением имущества бюджетных и автономных учреждений,а также имущества государственных имунципальных унитарных предприятий,в том числе казенных)в залог в доверительное управление</t>
  </si>
  <si>
    <t>000 1110800000000 120</t>
  </si>
  <si>
    <t>Платежи при пользовании природными ресурсами</t>
  </si>
  <si>
    <t>Плата за негативное воздействие на окружающую среду</t>
  </si>
  <si>
    <t>000 113000000000000 000</t>
  </si>
  <si>
    <t>Доходы от компенсации затрат государства</t>
  </si>
  <si>
    <t>000 113020000000000 130</t>
  </si>
  <si>
    <t>Доходы от продажи материальных и нематериальных активов</t>
  </si>
  <si>
    <t>Доходы от реализации имущества,находящегося  в государственной и мунципальной собственности</t>
  </si>
  <si>
    <t>Доходы от продажи земельных участков,находящихся в государственной и муниципальной собственности</t>
  </si>
  <si>
    <t>Штрафы,санкции,возмещение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</si>
  <si>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</si>
  <si>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</si>
  <si>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</si>
  <si>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субъектов Российской Федерации и муниципальных образований(межбюджетные субсидии)</t>
  </si>
  <si>
    <t>Субвенции бюджетам субъектов Российской Федерации и мунципальных образований</t>
  </si>
  <si>
    <t>Иные межбюджетные трансферты</t>
  </si>
  <si>
    <t>Возврат остатков субсидий,субвенций и иных межбюджетных трансфертов,имеющих целевое назначение,прошлых лет</t>
  </si>
  <si>
    <t>2.Расходы бюджета</t>
  </si>
  <si>
    <t>Код расхода</t>
  </si>
  <si>
    <t xml:space="preserve">% </t>
  </si>
  <si>
    <t>Расходы бюджета-ИТОГО</t>
  </si>
  <si>
    <t>в том числе</t>
  </si>
  <si>
    <t>Общегосударственные вопросы</t>
  </si>
  <si>
    <t>000 0100 0000000 000 000</t>
  </si>
  <si>
    <t>Национальная оборона</t>
  </si>
  <si>
    <t>000 0200 0000000 000 000</t>
  </si>
  <si>
    <t>Национальная безопасность и правоохранительная деятельность</t>
  </si>
  <si>
    <t>000 0300 0000000 000 000</t>
  </si>
  <si>
    <t>Национальная экономика</t>
  </si>
  <si>
    <t>000 0400 0000000 000 000</t>
  </si>
  <si>
    <t>Жилищно-коммунальное хозяйство</t>
  </si>
  <si>
    <t>000 0500 0000000 000 000</t>
  </si>
  <si>
    <t>Охрана окружающей среды</t>
  </si>
  <si>
    <t>000 0600 0000000 000 000</t>
  </si>
  <si>
    <t>Образование</t>
  </si>
  <si>
    <t>000 0700 0000000 000 000</t>
  </si>
  <si>
    <t>Культура,кинематография</t>
  </si>
  <si>
    <t>000 0800 0000000 000 000</t>
  </si>
  <si>
    <t>Здравоохранение</t>
  </si>
  <si>
    <t>000 0900 0000000 000 000</t>
  </si>
  <si>
    <t>Социальная политика</t>
  </si>
  <si>
    <t>000 1000 0000000 000 000</t>
  </si>
  <si>
    <t>Физическая культура и спорт</t>
  </si>
  <si>
    <t>000 1100 0000000 000 000</t>
  </si>
  <si>
    <t>Межбюджетные трансферты</t>
  </si>
  <si>
    <t>000 1400 0000000 000 000</t>
  </si>
  <si>
    <t>Результат исполнения бюджета(дефицит/профицит)</t>
  </si>
  <si>
    <t xml:space="preserve">х </t>
  </si>
  <si>
    <t>3.Источники финансирования дефицита бюджета</t>
  </si>
  <si>
    <t>Наименование</t>
  </si>
  <si>
    <t>Код источника</t>
  </si>
  <si>
    <t>финансирования</t>
  </si>
  <si>
    <t>бюджетные</t>
  </si>
  <si>
    <t xml:space="preserve">по бюджетной </t>
  </si>
  <si>
    <t>Источники финансирования дефицита бюджета-всего</t>
  </si>
  <si>
    <t xml:space="preserve">Увеличение прочих остатков денежных средств бюджетов муниципальных районов </t>
  </si>
  <si>
    <t>000 0105000000 0000 510</t>
  </si>
  <si>
    <t>Уменьшение прочих остатков денежных средств бюджетов муниципальных районов</t>
  </si>
  <si>
    <t>000 0105020000 0000 610</t>
  </si>
  <si>
    <t>Председатель Финансово-бюджетной палаты</t>
  </si>
  <si>
    <t>Налоги на товары (работы,услуги), реализуемые на территории Российской Федерации</t>
  </si>
  <si>
    <t>Акцизы по подакцизным товарам(продукции), производимым на территории Российской Федерации</t>
  </si>
  <si>
    <t xml:space="preserve">Приложение </t>
  </si>
  <si>
    <t xml:space="preserve">к постановлению </t>
  </si>
  <si>
    <t>Налоги,сборы и регулярные платежи за пользование природными ресурсами</t>
  </si>
  <si>
    <t>Налог на добычу общераспространенных полезных ископаемых</t>
  </si>
  <si>
    <t>Прочие доходы от использования имущества и прав,находящихся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</si>
  <si>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000 1110900000000 120</t>
  </si>
  <si>
    <t>Дотации бюджетам муниципальных районов на выравнивание бюджетной обеспеченности</t>
  </si>
  <si>
    <t>Сведения</t>
  </si>
  <si>
    <t>о численности муниципальных служащих органов местного самоуправления,</t>
  </si>
  <si>
    <t xml:space="preserve">работников муниципальных учреждений и фактических расходов </t>
  </si>
  <si>
    <t>№ п/п</t>
  </si>
  <si>
    <t>Наименование раздела</t>
  </si>
  <si>
    <t>Фактическая численность   (человек)</t>
  </si>
  <si>
    <t>Расходы на оплату труда с учетом ЕСН (тыс.рублей)</t>
  </si>
  <si>
    <t>1.</t>
  </si>
  <si>
    <t>Общегосударственные расходы</t>
  </si>
  <si>
    <t>Итого</t>
  </si>
  <si>
    <t>на оплату труда по  Заинскому муниципальному  района</t>
  </si>
  <si>
    <t>2.</t>
  </si>
  <si>
    <t>Правоохранительная деятельность</t>
  </si>
  <si>
    <t>3.</t>
  </si>
  <si>
    <t>Образование и молодежная политика</t>
  </si>
  <si>
    <t>4.</t>
  </si>
  <si>
    <t>Культура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</si>
  <si>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 муниципальной собственности</t>
  </si>
  <si>
    <t>Доходы от оказания платных услуг и компенсации затрат государства</t>
  </si>
  <si>
    <t>Невыясненные поступления</t>
  </si>
  <si>
    <t>000 11701000000000 180</t>
  </si>
  <si>
    <t>000 11700000000000 000</t>
  </si>
  <si>
    <t>П.А.Байрашев</t>
  </si>
  <si>
    <t>000 100 00000 00 0000 000</t>
  </si>
  <si>
    <t>000 101 00000 00 0000 000</t>
  </si>
  <si>
    <t>000 101 02000 01 0000 110</t>
  </si>
  <si>
    <t>000 103 00000 000 000 000</t>
  </si>
  <si>
    <t>000 103 02000 01 0000 110</t>
  </si>
  <si>
    <t>000 105 00000 00 0000 000</t>
  </si>
  <si>
    <t>000 105 01000 00 0000 110</t>
  </si>
  <si>
    <t>000 105 02000 00 0000 110</t>
  </si>
  <si>
    <t>000 105 03000 00 0000 110</t>
  </si>
  <si>
    <t>000 105 04000 00 0000 110</t>
  </si>
  <si>
    <t>000 107 00000 00 0000 000</t>
  </si>
  <si>
    <t>000 107 01000 00 0000 110</t>
  </si>
  <si>
    <t>000 108 00000 00 0000 000</t>
  </si>
  <si>
    <t>000 108 03000 01 0000 110</t>
  </si>
  <si>
    <t>000 111 00000 00 0000 000</t>
  </si>
  <si>
    <t>000 111 05000 00 0000 120</t>
  </si>
  <si>
    <t>000 111 07000 00 0000 120</t>
  </si>
  <si>
    <t>000 112 00000 00 0000 000</t>
  </si>
  <si>
    <t>000 112 01000 00 0000 120</t>
  </si>
  <si>
    <t>000 114 00000 00 0000 000</t>
  </si>
  <si>
    <t>000 114 02000 00 0000 410</t>
  </si>
  <si>
    <t>000 114 06000 00 0000 000</t>
  </si>
  <si>
    <t>000 116 00000 00 0000 000</t>
  </si>
  <si>
    <t>000 200 00000 00 0000 000</t>
  </si>
  <si>
    <t>000 202 00000 00 0000  000</t>
  </si>
  <si>
    <t>000 202 20000 00 0000 150</t>
  </si>
  <si>
    <t>000 202 30000 00 0000 150</t>
  </si>
  <si>
    <t>000 202 40000 00 0000 150</t>
  </si>
  <si>
    <t>000 219 00000 00 0000 000</t>
  </si>
  <si>
    <t>000 114 06300 00 0000 430</t>
  </si>
  <si>
    <t>000 111 05300 00 0000 120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</si>
  <si>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</si>
  <si>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5.</t>
  </si>
  <si>
    <t>000 202 10000 00 0000 150</t>
  </si>
  <si>
    <t>000 218 00000 00 0000 000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</si>
  <si>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</si>
  <si>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 xml:space="preserve">на 01.07.2022 года </t>
  </si>
  <si>
    <t>за 1 полугодие 2022 года</t>
  </si>
  <si>
    <t>от " 19" июля 2022 г. № 362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</si>
</sst>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8">
    <font>
      <sz val="10"/>
      <name val="Arial Cyr"/>
      <family val="0"/>
    </font>
    <font>
      <b/>
      <sz val="12"/>
      <name val="Arial Cyr"/>
      <family val="0"/>
    </font>
    <font>
      <b/>
      <sz val="14"/>
      <name val="Book Antiqua"/>
      <family val="1"/>
    </font>
    <font>
      <sz val="10"/>
      <name val="Book Antiqua"/>
      <family val="1"/>
    </font>
    <font>
      <sz val="12"/>
      <name val="Book Antiqua"/>
      <family val="1"/>
    </font>
    <font>
      <b/>
      <sz val="12"/>
      <name val="Book Antiqua"/>
      <family val="1"/>
    </font>
    <font>
      <b/>
      <sz val="13"/>
      <name val="Book Antiqua"/>
      <family val="1"/>
    </font>
    <font>
      <sz val="8"/>
      <name val="Arial Cyr"/>
      <family val="0"/>
    </font>
    <font>
      <sz val="12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14" fontId="5" fillId="0" borderId="17" xfId="0" applyNumberFormat="1" applyFont="1" applyBorder="1" applyAlignment="1">
      <alignment horizontal="center"/>
    </xf>
    <xf numFmtId="14" fontId="5" fillId="0" borderId="18" xfId="0" applyNumberFormat="1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NumberFormat="1" applyFont="1" applyBorder="1" applyAlignment="1">
      <alignment horizontal="center"/>
    </xf>
    <xf numFmtId="0" fontId="6" fillId="0" borderId="18" xfId="0" applyNumberFormat="1" applyFont="1" applyBorder="1" applyAlignment="1">
      <alignment horizontal="center"/>
    </xf>
    <xf numFmtId="0" fontId="5" fillId="0" borderId="19" xfId="0" applyFont="1" applyBorder="1" applyAlignment="1">
      <alignment/>
    </xf>
    <xf numFmtId="0" fontId="4" fillId="0" borderId="19" xfId="0" applyFont="1" applyBorder="1" applyAlignment="1">
      <alignment horizontal="center"/>
    </xf>
    <xf numFmtId="164" fontId="5" fillId="0" borderId="19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/>
    </xf>
    <xf numFmtId="164" fontId="4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wrapText="1"/>
    </xf>
    <xf numFmtId="0" fontId="4" fillId="0" borderId="19" xfId="0" applyFont="1" applyBorder="1" applyAlignment="1">
      <alignment vertical="center" wrapText="1"/>
    </xf>
    <xf numFmtId="164" fontId="4" fillId="0" borderId="20" xfId="0" applyNumberFormat="1" applyFont="1" applyBorder="1" applyAlignment="1">
      <alignment horizontal="center"/>
    </xf>
    <xf numFmtId="0" fontId="4" fillId="0" borderId="21" xfId="0" applyFont="1" applyBorder="1" applyAlignment="1">
      <alignment wrapText="1"/>
    </xf>
    <xf numFmtId="1" fontId="4" fillId="0" borderId="22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9" xfId="0" applyFont="1" applyFill="1" applyBorder="1" applyAlignment="1">
      <alignment horizontal="center"/>
    </xf>
    <xf numFmtId="1" fontId="5" fillId="0" borderId="19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 wrapText="1"/>
    </xf>
    <xf numFmtId="0" fontId="4" fillId="0" borderId="20" xfId="0" applyFont="1" applyBorder="1" applyAlignment="1">
      <alignment horizontal="center"/>
    </xf>
    <xf numFmtId="0" fontId="46" fillId="0" borderId="0" xfId="0" applyFont="1" applyAlignment="1">
      <alignment/>
    </xf>
    <xf numFmtId="0" fontId="46" fillId="0" borderId="19" xfId="0" applyFont="1" applyBorder="1" applyAlignment="1">
      <alignment wrapText="1"/>
    </xf>
    <xf numFmtId="0" fontId="46" fillId="0" borderId="19" xfId="0" applyFont="1" applyBorder="1" applyAlignment="1">
      <alignment horizontal="center" wrapText="1"/>
    </xf>
    <xf numFmtId="0" fontId="46" fillId="0" borderId="19" xfId="0" applyFont="1" applyBorder="1" applyAlignment="1">
      <alignment/>
    </xf>
    <xf numFmtId="0" fontId="46" fillId="0" borderId="19" xfId="0" applyFont="1" applyBorder="1" applyAlignment="1">
      <alignment horizontal="center"/>
    </xf>
    <xf numFmtId="164" fontId="46" fillId="0" borderId="19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left" vertical="top" wrapText="1"/>
    </xf>
    <xf numFmtId="164" fontId="4" fillId="0" borderId="17" xfId="0" applyNumberFormat="1" applyFont="1" applyBorder="1" applyAlignment="1">
      <alignment horizontal="center"/>
    </xf>
    <xf numFmtId="164" fontId="4" fillId="0" borderId="16" xfId="0" applyNumberFormat="1" applyFont="1" applyBorder="1" applyAlignment="1">
      <alignment horizontal="center"/>
    </xf>
    <xf numFmtId="164" fontId="4" fillId="0" borderId="13" xfId="0" applyNumberFormat="1" applyFont="1" applyBorder="1" applyAlignment="1">
      <alignment horizontal="center"/>
    </xf>
    <xf numFmtId="164" fontId="4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3" fillId="0" borderId="23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6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8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47.00390625" style="0" customWidth="1"/>
    <col min="2" max="2" width="30.25390625" style="0" customWidth="1"/>
    <col min="3" max="3" width="21.00390625" style="0" customWidth="1"/>
    <col min="4" max="4" width="19.375" style="0" customWidth="1"/>
    <col min="5" max="5" width="16.25390625" style="0" customWidth="1"/>
  </cols>
  <sheetData>
    <row r="1" spans="3:5" ht="15.75">
      <c r="C1" s="50" t="s">
        <v>97</v>
      </c>
      <c r="D1" s="50"/>
      <c r="E1" s="50"/>
    </row>
    <row r="2" spans="3:5" ht="15.75">
      <c r="C2" s="50" t="s">
        <v>98</v>
      </c>
      <c r="D2" s="50"/>
      <c r="E2" s="50"/>
    </row>
    <row r="3" spans="3:5" ht="15.75">
      <c r="C3" s="50" t="s">
        <v>0</v>
      </c>
      <c r="D3" s="50"/>
      <c r="E3" s="50"/>
    </row>
    <row r="4" spans="3:5" ht="15.75">
      <c r="C4" s="50" t="s">
        <v>2</v>
      </c>
      <c r="D4" s="50"/>
      <c r="E4" s="50"/>
    </row>
    <row r="5" spans="3:5" ht="15.75">
      <c r="C5" s="50" t="s">
        <v>165</v>
      </c>
      <c r="D5" s="50"/>
      <c r="E5" s="50"/>
    </row>
    <row r="6" spans="3:5" ht="12.75">
      <c r="C6" s="1"/>
      <c r="D6" s="1"/>
      <c r="E6" s="1"/>
    </row>
    <row r="7" spans="1:5" ht="15.75">
      <c r="A7" s="55" t="s">
        <v>1</v>
      </c>
      <c r="B7" s="55"/>
      <c r="C7" s="55"/>
      <c r="D7" s="55"/>
      <c r="E7" s="55"/>
    </row>
    <row r="8" spans="1:5" ht="15.75">
      <c r="A8" s="55" t="s">
        <v>2</v>
      </c>
      <c r="B8" s="55"/>
      <c r="C8" s="55"/>
      <c r="D8" s="55"/>
      <c r="E8" s="55"/>
    </row>
    <row r="9" spans="1:5" ht="15.75">
      <c r="A9" s="55" t="s">
        <v>164</v>
      </c>
      <c r="B9" s="55"/>
      <c r="C9" s="55"/>
      <c r="D9" s="55"/>
      <c r="E9" s="55"/>
    </row>
    <row r="11" spans="1:5" ht="18.75">
      <c r="A11" s="2"/>
      <c r="B11" s="2"/>
      <c r="C11" s="51" t="s">
        <v>3</v>
      </c>
      <c r="D11" s="51"/>
      <c r="E11" s="3" t="s">
        <v>4</v>
      </c>
    </row>
    <row r="12" spans="1:5" ht="22.5" customHeight="1">
      <c r="A12" s="52" t="s">
        <v>5</v>
      </c>
      <c r="B12" s="53"/>
      <c r="C12" s="53"/>
      <c r="D12" s="53"/>
      <c r="E12" s="54"/>
    </row>
    <row r="13" spans="1:5" ht="16.5">
      <c r="A13" s="4" t="s">
        <v>6</v>
      </c>
      <c r="B13" s="4" t="s">
        <v>7</v>
      </c>
      <c r="C13" s="4" t="s">
        <v>8</v>
      </c>
      <c r="D13" s="5" t="s">
        <v>9</v>
      </c>
      <c r="E13" s="6" t="s">
        <v>10</v>
      </c>
    </row>
    <row r="14" spans="1:5" ht="16.5">
      <c r="A14" s="7" t="s">
        <v>11</v>
      </c>
      <c r="B14" s="7" t="s">
        <v>12</v>
      </c>
      <c r="C14" s="7" t="s">
        <v>13</v>
      </c>
      <c r="D14" s="8"/>
      <c r="E14" s="9" t="s">
        <v>14</v>
      </c>
    </row>
    <row r="15" spans="1:5" ht="16.5">
      <c r="A15" s="10"/>
      <c r="B15" s="10" t="s">
        <v>15</v>
      </c>
      <c r="C15" s="10" t="s">
        <v>16</v>
      </c>
      <c r="D15" s="11"/>
      <c r="E15" s="12"/>
    </row>
    <row r="16" spans="1:5" ht="17.25">
      <c r="A16" s="13">
        <v>1</v>
      </c>
      <c r="B16" s="13">
        <v>2</v>
      </c>
      <c r="C16" s="13">
        <v>3</v>
      </c>
      <c r="D16" s="14">
        <v>4</v>
      </c>
      <c r="E16" s="15">
        <v>5</v>
      </c>
    </row>
    <row r="17" spans="1:5" ht="16.5">
      <c r="A17" s="16" t="s">
        <v>17</v>
      </c>
      <c r="B17" s="17" t="s">
        <v>18</v>
      </c>
      <c r="C17" s="18">
        <f>SUM(C18+C50)</f>
        <v>1617602</v>
      </c>
      <c r="D17" s="18">
        <f>SUM(D18+D50)</f>
        <v>875143.2000000001</v>
      </c>
      <c r="E17" s="36">
        <f aca="true" t="shared" si="0" ref="E17:E31">D17/C17*100</f>
        <v>54.10126842078583</v>
      </c>
    </row>
    <row r="18" spans="1:5" ht="15.75">
      <c r="A18" s="20" t="s">
        <v>19</v>
      </c>
      <c r="B18" s="17" t="s">
        <v>127</v>
      </c>
      <c r="C18" s="21">
        <f>SUM(C20+C23+C30+C33+C39+C41+C43+C47+C48+C21+C28)</f>
        <v>515098.3</v>
      </c>
      <c r="D18" s="21">
        <f>SUM(D20+D23+D30+D33+D39+D41+D43+D47+D48+D21+D32+D28)</f>
        <v>239439.4</v>
      </c>
      <c r="E18" s="19">
        <f t="shared" si="0"/>
        <v>46.48421476056124</v>
      </c>
    </row>
    <row r="19" spans="1:5" ht="15.75">
      <c r="A19" s="20" t="s">
        <v>20</v>
      </c>
      <c r="B19" s="17" t="s">
        <v>128</v>
      </c>
      <c r="C19" s="21">
        <f>SUM(C20)</f>
        <v>405866.3</v>
      </c>
      <c r="D19" s="21">
        <f>SUM(D20)</f>
        <v>179221.1</v>
      </c>
      <c r="E19" s="19">
        <f t="shared" si="0"/>
        <v>44.157669656239015</v>
      </c>
    </row>
    <row r="20" spans="1:5" ht="15.75">
      <c r="A20" s="20" t="s">
        <v>21</v>
      </c>
      <c r="B20" s="17" t="s">
        <v>129</v>
      </c>
      <c r="C20" s="21">
        <v>405866.3</v>
      </c>
      <c r="D20" s="21">
        <v>179221.1</v>
      </c>
      <c r="E20" s="19">
        <f t="shared" si="0"/>
        <v>44.157669656239015</v>
      </c>
    </row>
    <row r="21" spans="1:5" ht="47.25">
      <c r="A21" s="22" t="s">
        <v>95</v>
      </c>
      <c r="B21" s="17" t="s">
        <v>130</v>
      </c>
      <c r="C21" s="21">
        <f>SUM(C22)</f>
        <v>26200</v>
      </c>
      <c r="D21" s="21">
        <f>SUM(D22)</f>
        <v>14702</v>
      </c>
      <c r="E21" s="19">
        <f t="shared" si="0"/>
        <v>56.11450381679389</v>
      </c>
    </row>
    <row r="22" spans="1:5" ht="47.25">
      <c r="A22" s="22" t="s">
        <v>96</v>
      </c>
      <c r="B22" s="17" t="s">
        <v>131</v>
      </c>
      <c r="C22" s="21">
        <v>26200</v>
      </c>
      <c r="D22" s="21">
        <v>14702</v>
      </c>
      <c r="E22" s="19">
        <f t="shared" si="0"/>
        <v>56.11450381679389</v>
      </c>
    </row>
    <row r="23" spans="1:5" ht="15.75">
      <c r="A23" s="20" t="s">
        <v>22</v>
      </c>
      <c r="B23" s="17" t="s">
        <v>132</v>
      </c>
      <c r="C23" s="21">
        <f>SUM(C24:C27)</f>
        <v>33180</v>
      </c>
      <c r="D23" s="21">
        <f>SUM(D24:D27)</f>
        <v>17007.5</v>
      </c>
      <c r="E23" s="19">
        <f t="shared" si="0"/>
        <v>51.25828812537673</v>
      </c>
    </row>
    <row r="24" spans="1:5" ht="31.5">
      <c r="A24" s="22" t="s">
        <v>23</v>
      </c>
      <c r="B24" s="17" t="s">
        <v>133</v>
      </c>
      <c r="C24" s="21">
        <v>24020</v>
      </c>
      <c r="D24" s="21">
        <v>12576.4</v>
      </c>
      <c r="E24" s="19">
        <f t="shared" si="0"/>
        <v>52.35803497085762</v>
      </c>
    </row>
    <row r="25" spans="1:5" ht="31.5">
      <c r="A25" s="22" t="s">
        <v>24</v>
      </c>
      <c r="B25" s="17" t="s">
        <v>134</v>
      </c>
      <c r="C25" s="21"/>
      <c r="D25" s="21">
        <v>55.2</v>
      </c>
      <c r="E25" s="19"/>
    </row>
    <row r="26" spans="1:5" ht="15.75">
      <c r="A26" s="20" t="s">
        <v>25</v>
      </c>
      <c r="B26" s="17" t="s">
        <v>135</v>
      </c>
      <c r="C26" s="21">
        <v>358</v>
      </c>
      <c r="D26" s="21">
        <v>262.2</v>
      </c>
      <c r="E26" s="19">
        <f t="shared" si="0"/>
        <v>73.24022346368714</v>
      </c>
    </row>
    <row r="27" spans="1:5" ht="39" customHeight="1">
      <c r="A27" s="23" t="s">
        <v>26</v>
      </c>
      <c r="B27" s="17" t="s">
        <v>136</v>
      </c>
      <c r="C27" s="21">
        <v>8802</v>
      </c>
      <c r="D27" s="21">
        <v>4113.7</v>
      </c>
      <c r="E27" s="19">
        <f t="shared" si="0"/>
        <v>46.73596909793228</v>
      </c>
    </row>
    <row r="28" spans="1:5" ht="39" customHeight="1">
      <c r="A28" s="23" t="s">
        <v>99</v>
      </c>
      <c r="B28" s="37" t="s">
        <v>137</v>
      </c>
      <c r="C28" s="21">
        <f>SUM(C29)</f>
        <v>601</v>
      </c>
      <c r="D28" s="21">
        <f>SUM(D29)</f>
        <v>209</v>
      </c>
      <c r="E28" s="19">
        <f t="shared" si="0"/>
        <v>34.775374376039935</v>
      </c>
    </row>
    <row r="29" spans="1:5" ht="39" customHeight="1">
      <c r="A29" s="23" t="s">
        <v>100</v>
      </c>
      <c r="B29" s="37" t="s">
        <v>138</v>
      </c>
      <c r="C29" s="21">
        <v>601</v>
      </c>
      <c r="D29" s="21">
        <v>209</v>
      </c>
      <c r="E29" s="19">
        <f t="shared" si="0"/>
        <v>34.775374376039935</v>
      </c>
    </row>
    <row r="30" spans="1:5" ht="22.5" customHeight="1">
      <c r="A30" s="22" t="s">
        <v>27</v>
      </c>
      <c r="B30" s="37" t="s">
        <v>139</v>
      </c>
      <c r="C30" s="21">
        <f>SUM(C31:C31)</f>
        <v>6017</v>
      </c>
      <c r="D30" s="21">
        <f>SUM(D31)</f>
        <v>3141.8</v>
      </c>
      <c r="E30" s="19">
        <f t="shared" si="0"/>
        <v>52.21538972910088</v>
      </c>
    </row>
    <row r="31" spans="1:5" ht="57" customHeight="1">
      <c r="A31" s="22" t="s">
        <v>28</v>
      </c>
      <c r="B31" s="37" t="s">
        <v>140</v>
      </c>
      <c r="C31" s="21">
        <v>6017</v>
      </c>
      <c r="D31" s="21">
        <v>3141.8</v>
      </c>
      <c r="E31" s="19">
        <f t="shared" si="0"/>
        <v>52.21538972910088</v>
      </c>
    </row>
    <row r="32" spans="1:5" ht="57" customHeight="1" hidden="1">
      <c r="A32" s="22" t="s">
        <v>29</v>
      </c>
      <c r="B32" s="37" t="s">
        <v>30</v>
      </c>
      <c r="C32" s="21"/>
      <c r="D32" s="21"/>
      <c r="E32" s="19"/>
    </row>
    <row r="33" spans="1:5" ht="63">
      <c r="A33" s="22" t="s">
        <v>31</v>
      </c>
      <c r="B33" s="17" t="s">
        <v>141</v>
      </c>
      <c r="C33" s="21">
        <f>SUM(C34:C36)</f>
        <v>34935</v>
      </c>
      <c r="D33" s="21">
        <f>SUM(D34:D36)</f>
        <v>15727.1</v>
      </c>
      <c r="E33" s="19">
        <f aca="true" t="shared" si="1" ref="E33:E55">D33/C33*100</f>
        <v>45.018176613711184</v>
      </c>
    </row>
    <row r="34" spans="1:5" ht="79.5" customHeight="1">
      <c r="A34" s="22" t="s">
        <v>32</v>
      </c>
      <c r="B34" s="37" t="s">
        <v>142</v>
      </c>
      <c r="C34" s="21">
        <v>34935</v>
      </c>
      <c r="D34" s="21">
        <v>15693</v>
      </c>
      <c r="E34" s="19">
        <f t="shared" si="1"/>
        <v>44.92056676685273</v>
      </c>
    </row>
    <row r="35" spans="1:5" ht="79.5" customHeight="1">
      <c r="A35" s="22" t="s">
        <v>158</v>
      </c>
      <c r="B35" s="37" t="s">
        <v>157</v>
      </c>
      <c r="C35" s="21"/>
      <c r="D35" s="21">
        <v>24.5</v>
      </c>
      <c r="E35" s="19"/>
    </row>
    <row r="36" spans="1:5" ht="37.5" customHeight="1">
      <c r="A36" s="22" t="s">
        <v>33</v>
      </c>
      <c r="B36" s="37" t="s">
        <v>143</v>
      </c>
      <c r="C36" s="21"/>
      <c r="D36" s="21">
        <v>9.6</v>
      </c>
      <c r="E36" s="19"/>
    </row>
    <row r="37" spans="1:5" ht="137.25" customHeight="1" hidden="1">
      <c r="A37" s="22" t="s">
        <v>34</v>
      </c>
      <c r="B37" s="37" t="s">
        <v>35</v>
      </c>
      <c r="C37" s="21"/>
      <c r="D37" s="21"/>
      <c r="E37" s="19"/>
    </row>
    <row r="38" spans="1:5" ht="137.25" customHeight="1" hidden="1">
      <c r="A38" s="22" t="s">
        <v>101</v>
      </c>
      <c r="B38" s="37" t="s">
        <v>102</v>
      </c>
      <c r="C38" s="21"/>
      <c r="D38" s="21"/>
      <c r="E38" s="19"/>
    </row>
    <row r="39" spans="1:5" ht="42" customHeight="1">
      <c r="A39" s="22" t="s">
        <v>36</v>
      </c>
      <c r="B39" s="37" t="s">
        <v>144</v>
      </c>
      <c r="C39" s="21">
        <f>SUM(C40)</f>
        <v>2064</v>
      </c>
      <c r="D39" s="21">
        <f>SUM(D40)</f>
        <v>1392.1</v>
      </c>
      <c r="E39" s="19">
        <f t="shared" si="1"/>
        <v>67.44670542635659</v>
      </c>
    </row>
    <row r="40" spans="1:5" ht="37.5" customHeight="1">
      <c r="A40" s="22" t="s">
        <v>37</v>
      </c>
      <c r="B40" s="37" t="s">
        <v>145</v>
      </c>
      <c r="C40" s="21">
        <v>2064</v>
      </c>
      <c r="D40" s="21">
        <v>1392.1</v>
      </c>
      <c r="E40" s="19">
        <f t="shared" si="1"/>
        <v>67.44670542635659</v>
      </c>
    </row>
    <row r="41" spans="1:5" ht="31.5" customHeight="1">
      <c r="A41" s="22" t="s">
        <v>122</v>
      </c>
      <c r="B41" s="17" t="s">
        <v>38</v>
      </c>
      <c r="C41" s="21">
        <f>SUM(C42)</f>
        <v>0</v>
      </c>
      <c r="D41" s="21">
        <f>SUM(D42)</f>
        <v>184.9</v>
      </c>
      <c r="E41" s="19"/>
    </row>
    <row r="42" spans="1:5" ht="31.5" customHeight="1">
      <c r="A42" s="22" t="s">
        <v>39</v>
      </c>
      <c r="B42" s="17" t="s">
        <v>40</v>
      </c>
      <c r="C42" s="21"/>
      <c r="D42" s="21">
        <v>184.9</v>
      </c>
      <c r="E42" s="19"/>
    </row>
    <row r="43" spans="1:5" ht="31.5">
      <c r="A43" s="22" t="s">
        <v>41</v>
      </c>
      <c r="B43" s="17" t="s">
        <v>146</v>
      </c>
      <c r="C43" s="21">
        <f>SUM(C44:C45)</f>
        <v>4700</v>
      </c>
      <c r="D43" s="21">
        <f>SUM(D44:D46)</f>
        <v>7343.6</v>
      </c>
      <c r="E43" s="19">
        <f t="shared" si="1"/>
        <v>156.2468085106383</v>
      </c>
    </row>
    <row r="44" spans="1:5" ht="63" customHeight="1">
      <c r="A44" s="22" t="s">
        <v>42</v>
      </c>
      <c r="B44" s="37" t="s">
        <v>147</v>
      </c>
      <c r="C44" s="21">
        <v>2700</v>
      </c>
      <c r="D44" s="21">
        <v>3654.3</v>
      </c>
      <c r="E44" s="19">
        <f t="shared" si="1"/>
        <v>135.34444444444443</v>
      </c>
    </row>
    <row r="45" spans="1:5" ht="51.75" customHeight="1">
      <c r="A45" s="22" t="s">
        <v>43</v>
      </c>
      <c r="B45" s="37" t="s">
        <v>148</v>
      </c>
      <c r="C45" s="21">
        <v>2000</v>
      </c>
      <c r="D45" s="21">
        <v>3350.3</v>
      </c>
      <c r="E45" s="19">
        <f t="shared" si="1"/>
        <v>167.51500000000001</v>
      </c>
    </row>
    <row r="46" spans="1:5" ht="109.5" customHeight="1">
      <c r="A46" s="22" t="s">
        <v>121</v>
      </c>
      <c r="B46" s="37" t="s">
        <v>156</v>
      </c>
      <c r="C46" s="21"/>
      <c r="D46" s="21">
        <v>339</v>
      </c>
      <c r="E46" s="19"/>
    </row>
    <row r="47" spans="1:5" ht="15.75">
      <c r="A47" s="20" t="s">
        <v>44</v>
      </c>
      <c r="B47" s="17" t="s">
        <v>149</v>
      </c>
      <c r="C47" s="21">
        <v>1535</v>
      </c>
      <c r="D47" s="21">
        <v>510.3</v>
      </c>
      <c r="E47" s="19">
        <f t="shared" si="1"/>
        <v>33.244299674267104</v>
      </c>
    </row>
    <row r="48" spans="1:5" ht="15.75" hidden="1">
      <c r="A48" s="20" t="s">
        <v>45</v>
      </c>
      <c r="B48" s="17" t="s">
        <v>125</v>
      </c>
      <c r="C48" s="17"/>
      <c r="D48" s="21">
        <f>SUM(D49)</f>
        <v>0</v>
      </c>
      <c r="E48" s="19"/>
    </row>
    <row r="49" spans="1:5" ht="17.25" customHeight="1" hidden="1">
      <c r="A49" s="20" t="s">
        <v>123</v>
      </c>
      <c r="B49" s="17" t="s">
        <v>124</v>
      </c>
      <c r="C49" s="17"/>
      <c r="D49" s="21"/>
      <c r="E49" s="19"/>
    </row>
    <row r="50" spans="1:5" ht="16.5">
      <c r="A50" s="16" t="s">
        <v>46</v>
      </c>
      <c r="B50" s="27" t="s">
        <v>150</v>
      </c>
      <c r="C50" s="18">
        <f>SUM(C51+C57+C56)</f>
        <v>1102503.7</v>
      </c>
      <c r="D50" s="18">
        <f>SUM(D51+D57+D56)</f>
        <v>635703.8</v>
      </c>
      <c r="E50" s="18">
        <f>SUM(E51+E57+E56)</f>
        <v>58.08364180546515</v>
      </c>
    </row>
    <row r="51" spans="1:5" ht="48">
      <c r="A51" s="22" t="s">
        <v>47</v>
      </c>
      <c r="B51" s="27" t="s">
        <v>151</v>
      </c>
      <c r="C51" s="18">
        <f>SUM(C52:C55)</f>
        <v>1102503.7</v>
      </c>
      <c r="D51" s="18">
        <f>SUM(D52:D55)</f>
        <v>640374.3</v>
      </c>
      <c r="E51" s="36">
        <f t="shared" si="1"/>
        <v>58.08364180546515</v>
      </c>
    </row>
    <row r="52" spans="1:5" ht="48">
      <c r="A52" s="22" t="s">
        <v>103</v>
      </c>
      <c r="B52" s="17" t="s">
        <v>160</v>
      </c>
      <c r="C52" s="21">
        <v>4004.5</v>
      </c>
      <c r="D52" s="21">
        <v>2002</v>
      </c>
      <c r="E52" s="36"/>
    </row>
    <row r="53" spans="1:5" ht="63">
      <c r="A53" s="22" t="s">
        <v>48</v>
      </c>
      <c r="B53" s="17" t="s">
        <v>152</v>
      </c>
      <c r="C53" s="21">
        <v>508992</v>
      </c>
      <c r="D53" s="21">
        <v>316409.8</v>
      </c>
      <c r="E53" s="19">
        <f t="shared" si="1"/>
        <v>62.16400257764365</v>
      </c>
    </row>
    <row r="54" spans="1:5" ht="47.25">
      <c r="A54" s="22" t="s">
        <v>49</v>
      </c>
      <c r="B54" s="17" t="s">
        <v>153</v>
      </c>
      <c r="C54" s="21">
        <v>411754.9</v>
      </c>
      <c r="D54" s="21">
        <v>264544.7</v>
      </c>
      <c r="E54" s="19">
        <f t="shared" si="1"/>
        <v>64.24810002261053</v>
      </c>
    </row>
    <row r="55" spans="1:5" ht="15.75">
      <c r="A55" s="22" t="s">
        <v>50</v>
      </c>
      <c r="B55" s="17" t="s">
        <v>154</v>
      </c>
      <c r="C55" s="21">
        <v>177752.3</v>
      </c>
      <c r="D55" s="21">
        <v>57417.8</v>
      </c>
      <c r="E55" s="19">
        <f t="shared" si="1"/>
        <v>32.302141800696816</v>
      </c>
    </row>
    <row r="56" spans="1:5" ht="94.5">
      <c r="A56" s="45" t="s">
        <v>162</v>
      </c>
      <c r="B56" s="37" t="s">
        <v>161</v>
      </c>
      <c r="C56" s="21"/>
      <c r="D56" s="24">
        <v>302.6</v>
      </c>
      <c r="E56" s="19"/>
    </row>
    <row r="57" spans="1:5" ht="63">
      <c r="A57" s="22" t="s">
        <v>51</v>
      </c>
      <c r="B57" s="37" t="s">
        <v>155</v>
      </c>
      <c r="C57" s="17"/>
      <c r="D57" s="24">
        <v>-4973.1</v>
      </c>
      <c r="E57" s="19"/>
    </row>
    <row r="58" spans="1:5" ht="15.75">
      <c r="A58" s="25"/>
      <c r="B58" s="38"/>
      <c r="C58" s="24"/>
      <c r="D58" s="24"/>
      <c r="E58" s="26"/>
    </row>
    <row r="59" spans="1:5" ht="26.25" customHeight="1">
      <c r="A59" s="52" t="s">
        <v>52</v>
      </c>
      <c r="B59" s="53"/>
      <c r="C59" s="53"/>
      <c r="D59" s="53"/>
      <c r="E59" s="54"/>
    </row>
    <row r="60" spans="1:5" ht="16.5">
      <c r="A60" s="4" t="s">
        <v>6</v>
      </c>
      <c r="B60" s="4" t="s">
        <v>53</v>
      </c>
      <c r="C60" s="4" t="s">
        <v>8</v>
      </c>
      <c r="D60" s="5" t="s">
        <v>9</v>
      </c>
      <c r="E60" s="6" t="s">
        <v>54</v>
      </c>
    </row>
    <row r="61" spans="1:5" ht="16.5">
      <c r="A61" s="7" t="s">
        <v>11</v>
      </c>
      <c r="B61" s="7" t="s">
        <v>12</v>
      </c>
      <c r="C61" s="7" t="s">
        <v>13</v>
      </c>
      <c r="D61" s="8"/>
      <c r="E61" s="9" t="s">
        <v>14</v>
      </c>
    </row>
    <row r="62" spans="1:5" ht="16.5">
      <c r="A62" s="7"/>
      <c r="B62" s="7" t="s">
        <v>15</v>
      </c>
      <c r="C62" s="10" t="s">
        <v>16</v>
      </c>
      <c r="D62" s="11"/>
      <c r="E62" s="12"/>
    </row>
    <row r="63" spans="1:5" ht="16.5">
      <c r="A63" s="16" t="s">
        <v>55</v>
      </c>
      <c r="B63" s="17" t="s">
        <v>18</v>
      </c>
      <c r="C63" s="27">
        <f>SUM(C65:C76)</f>
        <v>1713188.9000000001</v>
      </c>
      <c r="D63" s="27">
        <f>SUM(D65:D76)</f>
        <v>978599.9</v>
      </c>
      <c r="E63" s="36">
        <f aca="true" t="shared" si="2" ref="E63:E76">D63/C63*100</f>
        <v>57.121541004614265</v>
      </c>
    </row>
    <row r="64" spans="1:5" ht="15.75">
      <c r="A64" s="20" t="s">
        <v>56</v>
      </c>
      <c r="B64" s="17"/>
      <c r="C64" s="17"/>
      <c r="D64" s="17"/>
      <c r="E64" s="19"/>
    </row>
    <row r="65" spans="1:5" ht="15.75">
      <c r="A65" s="20" t="s">
        <v>57</v>
      </c>
      <c r="B65" s="17" t="s">
        <v>58</v>
      </c>
      <c r="C65" s="46">
        <v>82695.1</v>
      </c>
      <c r="D65" s="46">
        <v>47427.4</v>
      </c>
      <c r="E65" s="19">
        <f t="shared" si="2"/>
        <v>57.352128481615</v>
      </c>
    </row>
    <row r="66" spans="1:5" ht="15.75">
      <c r="A66" s="20" t="s">
        <v>59</v>
      </c>
      <c r="B66" s="17" t="s">
        <v>60</v>
      </c>
      <c r="C66" s="21">
        <v>2283.5</v>
      </c>
      <c r="D66" s="21">
        <v>1141.8</v>
      </c>
      <c r="E66" s="19">
        <f t="shared" si="2"/>
        <v>50.002189621195534</v>
      </c>
    </row>
    <row r="67" spans="1:5" ht="31.5">
      <c r="A67" s="22" t="s">
        <v>61</v>
      </c>
      <c r="B67" s="17" t="s">
        <v>62</v>
      </c>
      <c r="C67" s="47">
        <v>15602.5</v>
      </c>
      <c r="D67" s="21">
        <v>8341.9</v>
      </c>
      <c r="E67" s="19">
        <f t="shared" si="2"/>
        <v>53.465149815734655</v>
      </c>
    </row>
    <row r="68" spans="1:5" ht="15.75">
      <c r="A68" s="22" t="s">
        <v>63</v>
      </c>
      <c r="B68" s="17" t="s">
        <v>64</v>
      </c>
      <c r="C68" s="48">
        <v>49206</v>
      </c>
      <c r="D68" s="21">
        <v>8398.6</v>
      </c>
      <c r="E68" s="19">
        <f t="shared" si="2"/>
        <v>17.068243710116654</v>
      </c>
    </row>
    <row r="69" spans="1:5" ht="15.75">
      <c r="A69" s="20" t="s">
        <v>65</v>
      </c>
      <c r="B69" s="17" t="s">
        <v>66</v>
      </c>
      <c r="C69" s="21">
        <v>31721.2</v>
      </c>
      <c r="D69" s="21">
        <v>15715.4</v>
      </c>
      <c r="E69" s="19">
        <f t="shared" si="2"/>
        <v>49.542261957303005</v>
      </c>
    </row>
    <row r="70" spans="1:5" ht="15.75">
      <c r="A70" s="20" t="s">
        <v>67</v>
      </c>
      <c r="B70" s="17" t="s">
        <v>68</v>
      </c>
      <c r="C70" s="21">
        <v>3363</v>
      </c>
      <c r="D70" s="46">
        <v>544</v>
      </c>
      <c r="E70" s="19">
        <f t="shared" si="2"/>
        <v>16.17603330359798</v>
      </c>
    </row>
    <row r="71" spans="1:5" ht="15.75">
      <c r="A71" s="20" t="s">
        <v>69</v>
      </c>
      <c r="B71" s="17" t="s">
        <v>70</v>
      </c>
      <c r="C71" s="21">
        <v>1113716.7</v>
      </c>
      <c r="D71" s="21">
        <v>630628</v>
      </c>
      <c r="E71" s="19">
        <f t="shared" si="2"/>
        <v>56.623735641209294</v>
      </c>
    </row>
    <row r="72" spans="1:5" ht="15.75">
      <c r="A72" s="22" t="s">
        <v>71</v>
      </c>
      <c r="B72" s="17" t="s">
        <v>72</v>
      </c>
      <c r="C72" s="21">
        <v>187941.2</v>
      </c>
      <c r="D72" s="21">
        <v>158543</v>
      </c>
      <c r="E72" s="19">
        <f t="shared" si="2"/>
        <v>84.35776721655496</v>
      </c>
    </row>
    <row r="73" spans="1:5" ht="15.75">
      <c r="A73" s="22" t="s">
        <v>73</v>
      </c>
      <c r="B73" s="17" t="s">
        <v>74</v>
      </c>
      <c r="C73" s="21">
        <v>890.6</v>
      </c>
      <c r="D73" s="21">
        <v>481.5</v>
      </c>
      <c r="E73" s="19">
        <f t="shared" si="2"/>
        <v>54.06467549966315</v>
      </c>
    </row>
    <row r="74" spans="1:5" ht="15.75">
      <c r="A74" s="20" t="s">
        <v>75</v>
      </c>
      <c r="B74" s="17" t="s">
        <v>76</v>
      </c>
      <c r="C74" s="46">
        <v>35836.6</v>
      </c>
      <c r="D74" s="49">
        <v>11355.9</v>
      </c>
      <c r="E74" s="19">
        <f t="shared" si="2"/>
        <v>31.687994954878533</v>
      </c>
    </row>
    <row r="75" spans="1:5" ht="15.75">
      <c r="A75" s="20" t="s">
        <v>77</v>
      </c>
      <c r="B75" s="17" t="s">
        <v>78</v>
      </c>
      <c r="C75" s="21">
        <v>119974.5</v>
      </c>
      <c r="D75" s="21">
        <v>59751</v>
      </c>
      <c r="E75" s="19">
        <f t="shared" si="2"/>
        <v>49.80308315517048</v>
      </c>
    </row>
    <row r="76" spans="1:5" ht="15.75">
      <c r="A76" s="20" t="s">
        <v>79</v>
      </c>
      <c r="B76" s="17" t="s">
        <v>80</v>
      </c>
      <c r="C76" s="46">
        <v>69958</v>
      </c>
      <c r="D76" s="46">
        <v>36271.4</v>
      </c>
      <c r="E76" s="19">
        <f t="shared" si="2"/>
        <v>51.84739415077618</v>
      </c>
    </row>
    <row r="77" spans="1:5" ht="31.5">
      <c r="A77" s="25" t="s">
        <v>81</v>
      </c>
      <c r="B77" s="17" t="s">
        <v>82</v>
      </c>
      <c r="C77" s="21">
        <f>SUM(C17-C63)</f>
        <v>-95586.90000000014</v>
      </c>
      <c r="D77" s="21">
        <f>SUM(D17-D63)</f>
        <v>-103456.69999999995</v>
      </c>
      <c r="E77" s="19"/>
    </row>
    <row r="78" spans="1:5" ht="30" customHeight="1">
      <c r="A78" s="58" t="s">
        <v>83</v>
      </c>
      <c r="B78" s="59"/>
      <c r="C78" s="59"/>
      <c r="D78" s="59"/>
      <c r="E78" s="60"/>
    </row>
    <row r="79" spans="1:5" ht="16.5">
      <c r="A79" s="5" t="s">
        <v>84</v>
      </c>
      <c r="B79" s="5" t="s">
        <v>85</v>
      </c>
      <c r="C79" s="5" t="s">
        <v>8</v>
      </c>
      <c r="D79" s="28"/>
      <c r="E79" s="29"/>
    </row>
    <row r="80" spans="1:5" ht="16.5">
      <c r="A80" s="8" t="s">
        <v>11</v>
      </c>
      <c r="B80" s="8" t="s">
        <v>86</v>
      </c>
      <c r="C80" s="8" t="s">
        <v>87</v>
      </c>
      <c r="D80" s="30"/>
      <c r="E80" s="31"/>
    </row>
    <row r="81" spans="1:5" ht="16.5">
      <c r="A81" s="30"/>
      <c r="B81" s="8" t="s">
        <v>88</v>
      </c>
      <c r="C81" s="8" t="s">
        <v>16</v>
      </c>
      <c r="D81" s="8" t="s">
        <v>9</v>
      </c>
      <c r="E81" s="31"/>
    </row>
    <row r="82" spans="1:5" ht="16.5">
      <c r="A82" s="32"/>
      <c r="B82" s="33" t="s">
        <v>15</v>
      </c>
      <c r="C82" s="32"/>
      <c r="D82" s="32"/>
      <c r="E82" s="34"/>
    </row>
    <row r="83" spans="1:5" ht="31.5">
      <c r="A83" s="22" t="s">
        <v>89</v>
      </c>
      <c r="B83" s="17" t="s">
        <v>18</v>
      </c>
      <c r="C83" s="21">
        <f>SUM(C84:C85)</f>
        <v>95586.90000000014</v>
      </c>
      <c r="D83" s="17">
        <f>SUM(D84:D85)</f>
        <v>103456.70000000007</v>
      </c>
      <c r="E83" s="20"/>
    </row>
    <row r="84" spans="1:5" ht="47.25">
      <c r="A84" s="22" t="s">
        <v>90</v>
      </c>
      <c r="B84" s="35" t="s">
        <v>91</v>
      </c>
      <c r="C84" s="17">
        <v>-1617602</v>
      </c>
      <c r="D84" s="17">
        <v>-875143.2</v>
      </c>
      <c r="E84" s="20"/>
    </row>
    <row r="85" spans="1:5" ht="47.25">
      <c r="A85" s="22" t="s">
        <v>92</v>
      </c>
      <c r="B85" s="35" t="s">
        <v>93</v>
      </c>
      <c r="C85" s="17">
        <f>SUM(C63)</f>
        <v>1713188.9000000001</v>
      </c>
      <c r="D85" s="17">
        <f>SUM(D63)</f>
        <v>978599.9</v>
      </c>
      <c r="E85" s="20"/>
    </row>
    <row r="88" spans="1:5" ht="31.5" customHeight="1">
      <c r="A88" s="57" t="s">
        <v>94</v>
      </c>
      <c r="B88" s="57"/>
      <c r="C88" s="56" t="s">
        <v>126</v>
      </c>
      <c r="D88" s="56"/>
      <c r="E88" s="56"/>
    </row>
  </sheetData>
  <sheetProtection/>
  <mergeCells count="14">
    <mergeCell ref="C88:E88"/>
    <mergeCell ref="A88:B88"/>
    <mergeCell ref="A78:E78"/>
    <mergeCell ref="A59:E59"/>
    <mergeCell ref="C1:E1"/>
    <mergeCell ref="C2:E2"/>
    <mergeCell ref="C3:E3"/>
    <mergeCell ref="C4:E4"/>
    <mergeCell ref="C11:D11"/>
    <mergeCell ref="A12:E12"/>
    <mergeCell ref="C5:E5"/>
    <mergeCell ref="A7:E7"/>
    <mergeCell ref="A8:E8"/>
    <mergeCell ref="A9:E9"/>
  </mergeCells>
  <printOptions/>
  <pageMargins left="0.75" right="0.75" top="1" bottom="1" header="0.5" footer="0.5"/>
  <pageSetup fitToHeight="2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zoomScalePageLayoutView="0" workbookViewId="0" topLeftCell="A1">
      <selection activeCell="B33" sqref="B33"/>
    </sheetView>
  </sheetViews>
  <sheetFormatPr defaultColWidth="9.00390625" defaultRowHeight="12.75"/>
  <cols>
    <col min="1" max="1" width="17.625" style="0" customWidth="1"/>
    <col min="2" max="2" width="46.75390625" style="0" customWidth="1"/>
    <col min="3" max="3" width="25.875" style="0" customWidth="1"/>
    <col min="4" max="4" width="28.25390625" style="0" customWidth="1"/>
  </cols>
  <sheetData>
    <row r="1" spans="1:4" ht="18.75">
      <c r="A1" s="61" t="s">
        <v>104</v>
      </c>
      <c r="B1" s="61"/>
      <c r="C1" s="61"/>
      <c r="D1" s="61"/>
    </row>
    <row r="2" spans="1:4" ht="18.75">
      <c r="A2" s="61" t="s">
        <v>105</v>
      </c>
      <c r="B2" s="61"/>
      <c r="C2" s="61"/>
      <c r="D2" s="61"/>
    </row>
    <row r="3" spans="1:4" ht="18.75">
      <c r="A3" s="61" t="s">
        <v>106</v>
      </c>
      <c r="B3" s="61"/>
      <c r="C3" s="61"/>
      <c r="D3" s="61"/>
    </row>
    <row r="4" spans="1:4" ht="18.75">
      <c r="A4" s="61" t="s">
        <v>114</v>
      </c>
      <c r="B4" s="61"/>
      <c r="C4" s="61"/>
      <c r="D4" s="61"/>
    </row>
    <row r="5" spans="1:4" ht="18.75">
      <c r="A5" s="61" t="s">
        <v>163</v>
      </c>
      <c r="B5" s="61"/>
      <c r="C5" s="61"/>
      <c r="D5" s="61"/>
    </row>
    <row r="6" spans="1:4" ht="18.75">
      <c r="A6" s="39"/>
      <c r="B6" s="39"/>
      <c r="C6" s="39"/>
      <c r="D6" s="39"/>
    </row>
    <row r="7" spans="1:4" ht="18.75">
      <c r="A7" s="39"/>
      <c r="B7" s="39"/>
      <c r="C7" s="39"/>
      <c r="D7" s="39"/>
    </row>
    <row r="8" spans="1:4" ht="56.25">
      <c r="A8" s="40" t="s">
        <v>107</v>
      </c>
      <c r="B8" s="40" t="s">
        <v>108</v>
      </c>
      <c r="C8" s="41" t="s">
        <v>109</v>
      </c>
      <c r="D8" s="41" t="s">
        <v>110</v>
      </c>
    </row>
    <row r="9" spans="1:4" ht="18.75">
      <c r="A9" s="42" t="s">
        <v>111</v>
      </c>
      <c r="B9" s="42" t="s">
        <v>112</v>
      </c>
      <c r="C9" s="43">
        <v>89</v>
      </c>
      <c r="D9" s="44">
        <v>36885.2</v>
      </c>
    </row>
    <row r="10" spans="1:4" ht="18.75">
      <c r="A10" s="42" t="s">
        <v>115</v>
      </c>
      <c r="B10" s="42" t="s">
        <v>116</v>
      </c>
      <c r="C10" s="43">
        <v>46</v>
      </c>
      <c r="D10" s="43">
        <v>7379.4</v>
      </c>
    </row>
    <row r="11" spans="1:4" ht="18.75">
      <c r="A11" s="42" t="s">
        <v>117</v>
      </c>
      <c r="B11" s="42" t="s">
        <v>118</v>
      </c>
      <c r="C11" s="43">
        <v>2286</v>
      </c>
      <c r="D11" s="43">
        <v>460312.7</v>
      </c>
    </row>
    <row r="12" spans="1:4" ht="18.75">
      <c r="A12" s="42" t="s">
        <v>119</v>
      </c>
      <c r="B12" s="42" t="s">
        <v>120</v>
      </c>
      <c r="C12" s="43">
        <v>325</v>
      </c>
      <c r="D12" s="43">
        <v>60319.3</v>
      </c>
    </row>
    <row r="13" spans="1:4" ht="18.75">
      <c r="A13" s="42" t="s">
        <v>159</v>
      </c>
      <c r="B13" s="42" t="s">
        <v>77</v>
      </c>
      <c r="C13" s="43">
        <v>243</v>
      </c>
      <c r="D13" s="43">
        <v>36908</v>
      </c>
    </row>
    <row r="14" spans="1:4" ht="18.75">
      <c r="A14" s="42"/>
      <c r="B14" s="42" t="s">
        <v>113</v>
      </c>
      <c r="C14" s="43">
        <f>SUM(C9:C13)</f>
        <v>2989</v>
      </c>
      <c r="D14" s="44">
        <f>SUM(D9:D13)</f>
        <v>601804.6</v>
      </c>
    </row>
  </sheetData>
  <sheetProtection/>
  <mergeCells count="5">
    <mergeCell ref="A1:D1"/>
    <mergeCell ref="A2:D2"/>
    <mergeCell ref="A3:D3"/>
    <mergeCell ref="A4:D4"/>
    <mergeCell ref="A5:D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Zain-Raifo1-fo</dc:creator>
  <cp:keywords/>
  <dc:description/>
  <cp:lastModifiedBy>zain-raifo1-fo</cp:lastModifiedBy>
  <cp:lastPrinted>2022-07-20T06:34:40Z</cp:lastPrinted>
  <dcterms:created xsi:type="dcterms:W3CDTF">2013-04-10T10:20:12Z</dcterms:created>
  <dcterms:modified xsi:type="dcterms:W3CDTF">2023-01-27T08:38:56Z</dcterms:modified>
  <cp:category/>
  <cp:version/>
  <cp:contentType/>
  <cp:contentStatus/>
</cp:coreProperties>
</file>