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897" activeTab="0"/>
  </bookViews>
  <sheets>
    <sheet name="Лист (2)" sheetId="1" r:id="rId1"/>
  </sheets>
  <externalReferences>
    <externalReference r:id="rId4"/>
    <externalReference r:id="rId5"/>
    <externalReference r:id="rId6"/>
  </externalReferences>
  <definedNames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<sst xmlns="http://schemas.openxmlformats.org/spreadsheetml/2006/main" count="134" uniqueCount="112">
  <si>
    <t>№ п\п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</si>
  <si>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</si>
  <si>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</si>
  <si>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</si>
  <si>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ремонт фундамента</t>
  </si>
  <si>
    <t xml:space="preserve">установка или замена коллективных (общедомовых) приборов учета и узлов управления и регулирования </t>
  </si>
  <si>
    <t>ремонт подъездов в многоквартирном доме</t>
  </si>
  <si>
    <t>проведение энергитического обследования многоквартирного дома</t>
  </si>
  <si>
    <t xml:space="preserve">ремонт крыши* </t>
  </si>
  <si>
    <t>ремонт фасада **</t>
  </si>
  <si>
    <t>рублей</t>
  </si>
  <si>
    <t>кв.метров</t>
  </si>
  <si>
    <t>куб.метров</t>
  </si>
  <si>
    <t>едениц</t>
  </si>
  <si>
    <t>Адрес многоквартирного дома</t>
  </si>
  <si>
    <t>Стоимость капитального ремонта, ВСЕГО</t>
  </si>
  <si>
    <t>Виды, установленные ч.1 ст.166 Жилищного Кодекса Российской Федерации</t>
  </si>
  <si>
    <t>Виды, установленные нормативным правовым актом субъекта Российской Федерации</t>
  </si>
  <si>
    <t>Итого по Заинскому муниципальному району</t>
  </si>
  <si>
    <t>утеплени  фасада **</t>
  </si>
  <si>
    <t>установка или замена ИТП</t>
  </si>
  <si>
    <t>шт</t>
  </si>
  <si>
    <t>2020 год</t>
  </si>
  <si>
    <t>г.Заинск, ул.Нефтянников, д.28</t>
  </si>
  <si>
    <t>г.Заинск, ул.Комсомольская, д.65</t>
  </si>
  <si>
    <t>г.Заинск, ул.Казанская, д.4 а</t>
  </si>
  <si>
    <t>г.Заинск, ул.Мичурина, д.13</t>
  </si>
  <si>
    <t>г.Заинск, ул.Казанская, д.2</t>
  </si>
  <si>
    <t>г.Заинск, пр-кт Победы, д.1/02</t>
  </si>
  <si>
    <t>г.Заинск, ул.Ленина, д.5</t>
  </si>
  <si>
    <t>г.Заинск, ул.Строителей, д.3</t>
  </si>
  <si>
    <t>г.Заинск, ул.Октябрьская, д.1</t>
  </si>
  <si>
    <t>г.Заинск, ул.Ленина, д.25</t>
  </si>
  <si>
    <t>г.Заинск, ул.Ленина, д.27</t>
  </si>
  <si>
    <t>г.Заинск, ул.Ленина, д.28</t>
  </si>
  <si>
    <t>г.Заинск, ул.Ленина, д.27 а</t>
  </si>
  <si>
    <t>г.Заинск, ул.Ленина, д.30</t>
  </si>
  <si>
    <t>г.Заинск, ул.Ленина, д.31</t>
  </si>
  <si>
    <t>г.Заинск, ул.Ленина, д.32</t>
  </si>
  <si>
    <t>г.Заинск, ул.Ленина, д.34</t>
  </si>
  <si>
    <t>г.Заинск, ул.Никифорова, д 75</t>
  </si>
  <si>
    <t>г.Заинск, ул.Никифорова, д 79</t>
  </si>
  <si>
    <t>г.Заинск, ул.Никифорова, д 81</t>
  </si>
  <si>
    <t>г.Заинск, ул.Никифорова, д 83</t>
  </si>
  <si>
    <t>г.Заинск, ул.Никифорова, д 83 а</t>
  </si>
  <si>
    <t>г.Заинск, ул.Никифорова, д 85</t>
  </si>
  <si>
    <t>г.Заинск, ул.Строителей, д.14</t>
  </si>
  <si>
    <t>г.Заинск, ул.Строителей, д.16</t>
  </si>
  <si>
    <t>г.Заинск, ул.Октябрьская, д.7</t>
  </si>
  <si>
    <t>г.Заинск, ул.Октябрьская, д.9</t>
  </si>
  <si>
    <t>г.Заинск, ул.Октябрьская, д.11</t>
  </si>
  <si>
    <t>г.Заинск, ул.Казанская, д.10</t>
  </si>
  <si>
    <t>г.Заинск, ул.Казанская, д.11</t>
  </si>
  <si>
    <t>г.Заинск, ул.Ялчыгола, д.12</t>
  </si>
  <si>
    <t>г.Заинск, ул.Ялчыгола, д.14</t>
  </si>
  <si>
    <t>г.Заинск, ул.Комсомольская, д.73</t>
  </si>
  <si>
    <t>г.Заинск, ул.Комсомольская, д.75</t>
  </si>
  <si>
    <t>г.Заинск, ул.Комсомольская, д.77</t>
  </si>
  <si>
    <t>г.Заинск, ул.Лобачевского, д.7</t>
  </si>
  <si>
    <t>г.Заинск, ул.Нефтянников, д.28 а</t>
  </si>
  <si>
    <t>г.Заинск, ул.Нефтянников, д.30</t>
  </si>
  <si>
    <t>г.Заинск, ул.Нефтянников, д.38</t>
  </si>
  <si>
    <t>г.Заинск, ул.Энергетиков, д.11</t>
  </si>
  <si>
    <t>г.Заинск, ул.Энергетиков, д.3</t>
  </si>
  <si>
    <t>г.Заинск, ул.Энергетиков, д.6</t>
  </si>
  <si>
    <t>г.Заинск, ул.Энергетиков, д.9 а</t>
  </si>
  <si>
    <t>г.Заинск, ул.Энергетиков, д.12</t>
  </si>
  <si>
    <t>г.Заинск, ул.Энергетиков, д.13</t>
  </si>
  <si>
    <t>г.Заинск, ул.Энергетиков, д.7</t>
  </si>
  <si>
    <t>г.Заинск, ул.Энергетиков, д.8</t>
  </si>
  <si>
    <t>г.Заинск, ул.Энергетиков, д.7 а</t>
  </si>
  <si>
    <t>г.Заинск, ул.Энергетиков, д.9</t>
  </si>
  <si>
    <t>г.Заинск, ул.Гагарина, д 53 а</t>
  </si>
  <si>
    <t>г.Заинск, ул.Гагарина, д 55</t>
  </si>
  <si>
    <t>г.Заинск, ул.Ленина, д.1</t>
  </si>
  <si>
    <t>г.Заинск, ул.Ленина, д.18</t>
  </si>
  <si>
    <t>2021 год</t>
  </si>
  <si>
    <t>2022 год</t>
  </si>
  <si>
    <t>ремонт вент шахт</t>
  </si>
  <si>
    <t>г.Заинск, ул.Лобачевского, д.1</t>
  </si>
  <si>
    <t>г.Заинск, ул.Тавлина, д.28</t>
  </si>
  <si>
    <t>г.Заинск, ул.Ленина, д.29</t>
  </si>
  <si>
    <t>г.Заинск, пр-кт Победы, д.24</t>
  </si>
  <si>
    <t>г.Заинск, ул.Энергетиков, д.15</t>
  </si>
  <si>
    <t>г.Заинск, пр-кт Победы, д.19</t>
  </si>
  <si>
    <t>г.Заинск, ул.Ленина, д.19</t>
  </si>
  <si>
    <t>г.Заинск, ул.Ленина, д.23</t>
  </si>
  <si>
    <t>г.Заинск, ул.Строителей, д.4</t>
  </si>
  <si>
    <t>г.Заинск, ул.Строителей, д.8</t>
  </si>
  <si>
    <t>г.Заинск, ул.Рафикова, д.8</t>
  </si>
  <si>
    <t>г.Заинск, пр-кт Победы, д.1/07</t>
  </si>
  <si>
    <t>г.Заинск, пр-кт Победы, д.1/18</t>
  </si>
  <si>
    <t>г.Заинск, ул.Юности, д.3</t>
  </si>
  <si>
    <t>г.Заинск, ул.Клубная, д.20</t>
  </si>
  <si>
    <t>Ремонт лифтовой шахты</t>
  </si>
  <si>
    <t>г.Заинск,ул.Жукова, д.3</t>
  </si>
  <si>
    <t>г.Заинск,ул.Энергетиков, д.7 А</t>
  </si>
  <si>
    <t>г.Заинск,ул.Медицинская, д.37</t>
  </si>
  <si>
    <t>г.Заинск, ул.Ленина, д.2</t>
  </si>
  <si>
    <t>г.Заинск, ул.Энергетиков, д.9 А</t>
  </si>
  <si>
    <t>г. Заинск, пр-кт. Нефтяников, д. 23</t>
  </si>
  <si>
    <t>г. Заинск, пр-кт. Нефтяников, д. 26</t>
  </si>
  <si>
    <t>г. Заинск, пр-кт. Нефтяников, д. 32</t>
  </si>
  <si>
    <t>г. Заинск, ул. Казанская, д. 3</t>
  </si>
  <si>
    <t>г. Заинск, ул. Комсомольская, д. 63</t>
  </si>
  <si>
    <t>г. Заинск, ул. Комсомольская, д. 67</t>
  </si>
  <si>
    <t>г. Заинск, ул. Ленина, д. 11а</t>
  </si>
  <si>
    <t>г. Заинск, ул. Ленина, д. 2</t>
  </si>
  <si>
    <t>г. Заинск, ул. Ленина, д. 20</t>
  </si>
  <si>
    <t>г. Заинск, ул. Ленина, д. 22</t>
  </si>
  <si>
    <t xml:space="preserve"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 по видам ремонта, включенных в муниципальный Краткосрочный план реализации Региональной программы капитального ремонта                                                                                                                                                                                                                                                                                                                              общего имущества в многоквартирных домах, расположенных на территории Заинского муниципального района, в 2020-2022 годы 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</si>
  <si>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муниципальному Краткосрочному плану реализации                                                                                                                                       Региональной программы капитального                                                                                                                                                                                                                                                  ремонта общего имущества в многоквартирных                                                                                                                                                                                                                                       домах, расположенных на территории                                                                                                                                         Заинского муниципального района,                                                                                                                                                                                                                                                                            в 2020-2022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</si>
</sst>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sz val="9"/>
      <color indexed="10"/>
      <name val="Times New Roman"/>
      <family val="1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rgb="FFFF0000"/>
      <name val="Times New Roman"/>
      <family val="1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0" borderId="0" xfId="0" applyNumberFormat="1" applyFont="1" applyAlignment="1">
      <alignment horizontal="right" wrapText="1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6" fillId="0" borderId="11" xfId="0" applyFont="1" applyBorder="1" applyAlignment="1">
      <alignment/>
    </xf>
    <xf numFmtId="0" fontId="49" fillId="0" borderId="16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23" fillId="0" borderId="11" xfId="52" applyFont="1" applyBorder="1" applyAlignment="1">
      <alignment horizontal="center" vertical="top" wrapText="1"/>
      <protection/>
    </xf>
    <xf numFmtId="0" fontId="23" fillId="33" borderId="11" xfId="52" applyFont="1" applyFill="1" applyBorder="1" applyAlignment="1">
      <alignment horizontal="center" vertical="top" wrapText="1"/>
      <protection/>
    </xf>
    <xf numFmtId="0" fontId="49" fillId="33" borderId="11" xfId="0" applyFont="1" applyFill="1" applyBorder="1" applyAlignment="1">
      <alignment horizontal="center" vertical="top" wrapText="1"/>
    </xf>
    <xf numFmtId="0" fontId="23" fillId="0" borderId="13" xfId="52" applyFont="1" applyBorder="1" applyAlignment="1">
      <alignment horizontal="center" vertical="top" wrapText="1"/>
      <protection/>
    </xf>
    <xf numFmtId="0" fontId="49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4" fillId="33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 vertical="center"/>
    </xf>
    <xf numFmtId="4" fontId="25" fillId="33" borderId="11" xfId="0" applyNumberFormat="1" applyFont="1" applyFill="1" applyBorder="1" applyAlignment="1">
      <alignment horizontal="center" vertical="center"/>
    </xf>
    <xf numFmtId="4" fontId="25" fillId="33" borderId="11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/>
    </xf>
    <xf numFmtId="4" fontId="25" fillId="33" borderId="11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left" vertical="center" wrapText="1"/>
    </xf>
    <xf numFmtId="4" fontId="47" fillId="33" borderId="11" xfId="0" applyNumberFormat="1" applyFont="1" applyFill="1" applyBorder="1" applyAlignment="1" applyProtection="1">
      <alignment horizontal="center" wrapText="1"/>
      <protection locked="0"/>
    </xf>
    <xf numFmtId="2" fontId="47" fillId="33" borderId="11" xfId="0" applyNumberFormat="1" applyFont="1" applyFill="1" applyBorder="1" applyAlignment="1" applyProtection="1">
      <alignment horizontal="center" wrapText="1"/>
      <protection locked="0"/>
    </xf>
    <xf numFmtId="0" fontId="23" fillId="33" borderId="11" xfId="0" applyFont="1" applyFill="1" applyBorder="1" applyAlignment="1">
      <alignment horizontal="center"/>
    </xf>
    <xf numFmtId="4" fontId="23" fillId="33" borderId="11" xfId="0" applyNumberFormat="1" applyFont="1" applyFill="1" applyBorder="1" applyAlignment="1">
      <alignment horizont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left" vertical="center" wrapText="1"/>
    </xf>
    <xf numFmtId="4" fontId="23" fillId="33" borderId="19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4" fontId="23" fillId="33" borderId="12" xfId="0" applyNumberFormat="1" applyFont="1" applyFill="1" applyBorder="1" applyAlignment="1">
      <alignment horizontal="center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/>
    </xf>
    <xf numFmtId="4" fontId="23" fillId="33" borderId="15" xfId="0" applyNumberFormat="1" applyFont="1" applyFill="1" applyBorder="1" applyAlignment="1">
      <alignment horizontal="center"/>
    </xf>
    <xf numFmtId="4" fontId="23" fillId="33" borderId="11" xfId="0" applyNumberFormat="1" applyFont="1" applyFill="1" applyBorder="1" applyAlignment="1">
      <alignment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2" fontId="23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4" fontId="47" fillId="33" borderId="16" xfId="0" applyNumberFormat="1" applyFont="1" applyFill="1" applyBorder="1" applyAlignment="1" applyProtection="1">
      <alignment horizontal="center" wrapText="1"/>
      <protection locked="0"/>
    </xf>
    <xf numFmtId="2" fontId="46" fillId="33" borderId="0" xfId="0" applyNumberFormat="1" applyFont="1" applyFill="1" applyAlignment="1">
      <alignment/>
    </xf>
    <xf numFmtId="2" fontId="24" fillId="33" borderId="0" xfId="0" applyNumberFormat="1" applyFont="1" applyFill="1" applyAlignment="1">
      <alignment horizontal="center"/>
    </xf>
    <xf numFmtId="4" fontId="46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vertical="center"/>
    </xf>
    <xf numFmtId="4" fontId="48" fillId="33" borderId="0" xfId="0" applyNumberFormat="1" applyFont="1" applyFill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4" fontId="48" fillId="33" borderId="0" xfId="0" applyNumberFormat="1" applyFont="1" applyFill="1" applyAlignment="1">
      <alignment/>
    </xf>
    <xf numFmtId="4" fontId="48" fillId="33" borderId="11" xfId="0" applyNumberFormat="1" applyFont="1" applyFill="1" applyBorder="1" applyAlignment="1">
      <alignment horizontal="center"/>
    </xf>
    <xf numFmtId="3" fontId="25" fillId="33" borderId="11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left" vertical="center" wrapText="1"/>
    </xf>
    <xf numFmtId="4" fontId="47" fillId="34" borderId="11" xfId="0" applyNumberFormat="1" applyFont="1" applyFill="1" applyBorder="1" applyAlignment="1" applyProtection="1">
      <alignment horizontal="center" wrapText="1"/>
      <protection locked="0"/>
    </xf>
    <xf numFmtId="4" fontId="23" fillId="34" borderId="15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4" fontId="23" fillId="34" borderId="11" xfId="0" applyNumberFormat="1" applyFont="1" applyFill="1" applyBorder="1" applyAlignment="1">
      <alignment horizontal="center"/>
    </xf>
    <xf numFmtId="4" fontId="23" fillId="34" borderId="11" xfId="0" applyNumberFormat="1" applyFont="1" applyFill="1" applyBorder="1" applyAlignment="1">
      <alignment horizontal="center" vertical="center" wrapText="1"/>
    </xf>
    <xf numFmtId="4" fontId="23" fillId="34" borderId="13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4" fontId="51" fillId="33" borderId="12" xfId="0" applyNumberFormat="1" applyFont="1" applyFill="1" applyBorder="1" applyAlignment="1">
      <alignment horizontal="center"/>
    </xf>
    <xf numFmtId="4" fontId="51" fillId="33" borderId="11" xfId="0" applyNumberFormat="1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4" fontId="51" fillId="33" borderId="13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" fontId="23" fillId="34" borderId="11" xfId="0" applyNumberFormat="1" applyFont="1" applyFill="1" applyBorder="1" applyAlignment="1">
      <alignment horizontal="center"/>
    </xf>
    <xf numFmtId="2" fontId="23" fillId="34" borderId="11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2" fontId="23" fillId="33" borderId="12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vertical="center" wrapText="1"/>
    </xf>
    <xf numFmtId="3" fontId="23" fillId="33" borderId="11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1" fontId="23" fillId="33" borderId="1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2" fontId="23" fillId="33" borderId="18" xfId="0" applyNumberFormat="1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wrapText="1" shrinkToFit="1"/>
    </xf>
    <xf numFmtId="0" fontId="23" fillId="33" borderId="17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33" borderId="17" xfId="0" applyFont="1" applyFill="1" applyBorder="1" applyAlignment="1">
      <alignment/>
    </xf>
    <xf numFmtId="4" fontId="23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 applyProtection="1">
      <alignment horizontal="center" wrapText="1"/>
      <protection locked="0"/>
    </xf>
    <xf numFmtId="4" fontId="48" fillId="33" borderId="11" xfId="0" applyNumberFormat="1" applyFont="1" applyFill="1" applyBorder="1" applyAlignment="1">
      <alignment/>
    </xf>
    <xf numFmtId="2" fontId="52" fillId="33" borderId="0" xfId="0" applyNumberFormat="1" applyFont="1" applyFill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4" fontId="23" fillId="33" borderId="0" xfId="0" applyNumberFormat="1" applyFont="1" applyFill="1" applyAlignment="1">
      <alignment horizontal="center"/>
    </xf>
    <xf numFmtId="4" fontId="47" fillId="33" borderId="12" xfId="0" applyNumberFormat="1" applyFont="1" applyFill="1" applyBorder="1" applyAlignment="1" applyProtection="1">
      <alignment horizontal="center" wrapText="1"/>
      <protection locked="0"/>
    </xf>
    <xf numFmtId="2" fontId="47" fillId="33" borderId="12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46" fillId="0" borderId="13" xfId="0" applyFont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PK-1\AppData\Local\Temp\Rar$DIa8180.28829\03_&#1056;&#1077;&#1077;&#1089;&#1090;&#1088;%20&#1087;&#1086;%20&#1074;&#1080;&#1076;&#1072;&#1084;%20&#1088;&#1072;&#1073;&#1086;&#1090;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PK-1\AppData\Local\Temp\Rar$DIa8180.28829\02_&#1055;&#1086;%20&#1087;&#1088;&#1086;&#1075;&#1088;&#1072;&#1084;&#1084;&#1072;&#1084;%20&#1050;&#1056;%20(&#1085;&#1086;&#1074;&#1099;&#1081;)%20-%202021-11-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_&#1089;&#1090;&#1086;&#1083;\&#1044;&#1086;&#1082;&#1091;&#1084;&#1077;&#1085;&#1090;&#1099;%20&#1069;&#1083;&#1100;&#1084;&#1080;&#1088;&#1072;\&#1050;&#1072;&#1087;&#1080;&#1090;&#1072;&#1083;&#1100;&#1085;&#1099;&#1081;%20&#1088;&#1077;&#1084;&#1086;&#1085;&#1090;\&#1050;&#1088;&#1072;&#1090;&#1082;&#1086;&#1089;&#1088;&#1086;&#1095;&#1085;&#1099;&#1081;%20&#1087;&#1083;&#1072;&#1085;%20&#1082;&#1072;&#1087;%20&#1088;&#1077;&#1084;&#1086;&#1085;&#1090;&#1072;%20&#1052;&#1050;&#1044;%202020-22&#1075;\&#1050;&#1088;&#1072;&#1090;&#1082;&#1086;&#1089;&#1088;&#1086;&#1095;&#1085;&#1099;&#1081;%20&#1087;&#1083;&#1072;&#1085;%202020-2022\&#1042;&#1067;&#1043;&#1056;&#1059;&#1047;&#1050;&#1040;%202020-2022\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3">
          <cell r="F33">
            <v>1592800.9</v>
          </cell>
        </row>
        <row r="42">
          <cell r="AM42">
            <v>6886828.58</v>
          </cell>
        </row>
        <row r="48">
          <cell r="L48">
            <v>4233404.18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C15">
            <v>2734948.03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8">
          <cell r="E8">
            <v>587000</v>
          </cell>
          <cell r="F8">
            <v>649207</v>
          </cell>
        </row>
        <row r="9">
          <cell r="E9">
            <v>587000</v>
          </cell>
          <cell r="F9">
            <v>649207</v>
          </cell>
        </row>
        <row r="10">
          <cell r="E10">
            <v>587000</v>
          </cell>
          <cell r="F10">
            <v>649207</v>
          </cell>
        </row>
        <row r="11">
          <cell r="E11">
            <v>587000</v>
          </cell>
          <cell r="F11">
            <v>649207</v>
          </cell>
        </row>
        <row r="12">
          <cell r="E12">
            <v>587000</v>
          </cell>
          <cell r="F12">
            <v>649207</v>
          </cell>
        </row>
        <row r="13">
          <cell r="E13">
            <v>587000</v>
          </cell>
          <cell r="F13">
            <v>649207</v>
          </cell>
        </row>
        <row r="14">
          <cell r="E14">
            <v>587000</v>
          </cell>
          <cell r="F14">
            <v>649207</v>
          </cell>
        </row>
        <row r="15">
          <cell r="E15">
            <v>587000</v>
          </cell>
          <cell r="F15">
            <v>649207</v>
          </cell>
        </row>
        <row r="16">
          <cell r="E16">
            <v>587000</v>
          </cell>
          <cell r="F16">
            <v>649207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BB1509"/>
  <sheetViews>
    <sheetView tabSelected="1" zoomScale="70" zoomScaleNormal="7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V12" sqref="V12"/>
    </sheetView>
  </sheetViews>
  <sheetFormatPr defaultColWidth="9.140625" defaultRowHeight="15"/>
  <cols>
    <col min="1" max="1" width="4.421875" style="1" customWidth="1"/>
    <col min="2" max="2" width="29.7109375" style="1" customWidth="1"/>
    <col min="3" max="3" width="14.57421875" style="1" customWidth="1"/>
    <col min="4" max="4" width="12.8515625" style="1" customWidth="1"/>
    <col min="5" max="5" width="5.57421875" style="1" customWidth="1"/>
    <col min="6" max="6" width="12.421875" style="1" customWidth="1"/>
    <col min="7" max="7" width="5.8515625" style="1" customWidth="1"/>
    <col min="8" max="8" width="9.57421875" style="1" customWidth="1"/>
    <col min="9" max="9" width="9.7109375" style="1" customWidth="1"/>
    <col min="10" max="10" width="13.421875" style="1" customWidth="1"/>
    <col min="11" max="11" width="9.00390625" style="1" hidden="1" customWidth="1"/>
    <col min="12" max="12" width="12.7109375" style="1" hidden="1" customWidth="1"/>
    <col min="13" max="13" width="9.7109375" style="2" customWidth="1"/>
    <col min="14" max="14" width="12.00390625" style="1" customWidth="1"/>
    <col min="15" max="15" width="8.28125" style="2" customWidth="1"/>
    <col min="16" max="16" width="12.8515625" style="1" customWidth="1"/>
    <col min="17" max="17" width="13.421875" style="1" hidden="1" customWidth="1"/>
    <col min="18" max="18" width="6.8515625" style="1" hidden="1" customWidth="1"/>
    <col min="19" max="19" width="6.421875" style="2" hidden="1" customWidth="1"/>
    <col min="20" max="20" width="10.00390625" style="2" hidden="1" customWidth="1"/>
    <col min="21" max="21" width="8.8515625" style="2" customWidth="1"/>
    <col min="22" max="22" width="12.7109375" style="2" customWidth="1"/>
    <col min="23" max="23" width="5.8515625" style="1" customWidth="1"/>
    <col min="24" max="24" width="7.00390625" style="1" customWidth="1"/>
    <col min="25" max="25" width="13.8515625" style="1" customWidth="1"/>
    <col min="26" max="26" width="9.00390625" style="148" customWidth="1"/>
    <col min="27" max="27" width="23.28125" style="5" customWidth="1"/>
    <col min="28" max="28" width="29.7109375" style="5" customWidth="1"/>
    <col min="29" max="54" width="9.140625" style="5" customWidth="1"/>
    <col min="55" max="16384" width="9.140625" style="1" customWidth="1"/>
  </cols>
  <sheetData>
    <row r="1" spans="18:26" ht="122.25" customHeight="1">
      <c r="R1" s="3" t="s">
        <v>111</v>
      </c>
      <c r="S1" s="3"/>
      <c r="T1" s="3"/>
      <c r="U1" s="3"/>
      <c r="V1" s="3"/>
      <c r="W1" s="3"/>
      <c r="X1" s="3"/>
      <c r="Y1" s="3"/>
      <c r="Z1" s="4"/>
    </row>
    <row r="2" ht="12">
      <c r="Z2" s="5"/>
    </row>
    <row r="3" spans="1:26" ht="54" customHeight="1">
      <c r="A3" s="6" t="s">
        <v>110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</row>
    <row r="4" spans="1:26" ht="29.25" customHeight="1">
      <c r="A4" s="8" t="s">
        <v>0</v>
      </c>
      <c r="B4" s="9" t="s">
        <v>14</v>
      </c>
      <c r="C4" s="9" t="s">
        <v>15</v>
      </c>
      <c r="D4" s="10" t="s">
        <v>16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3" t="s">
        <v>17</v>
      </c>
      <c r="T4" s="14"/>
      <c r="U4" s="14"/>
      <c r="V4" s="14"/>
      <c r="W4" s="14"/>
      <c r="X4" s="14"/>
      <c r="Y4" s="15"/>
      <c r="Z4" s="16"/>
    </row>
    <row r="5" spans="1:26" ht="144">
      <c r="A5" s="8"/>
      <c r="B5" s="17"/>
      <c r="C5" s="17"/>
      <c r="D5" s="18" t="s">
        <v>1</v>
      </c>
      <c r="E5" s="8" t="s">
        <v>2</v>
      </c>
      <c r="F5" s="8"/>
      <c r="G5" s="19" t="s">
        <v>94</v>
      </c>
      <c r="H5" s="20"/>
      <c r="I5" s="8" t="s">
        <v>8</v>
      </c>
      <c r="J5" s="8"/>
      <c r="K5" s="8" t="s">
        <v>3</v>
      </c>
      <c r="L5" s="8"/>
      <c r="M5" s="8" t="s">
        <v>9</v>
      </c>
      <c r="N5" s="8"/>
      <c r="O5" s="8" t="s">
        <v>19</v>
      </c>
      <c r="P5" s="8"/>
      <c r="Q5" s="8" t="s">
        <v>4</v>
      </c>
      <c r="R5" s="8"/>
      <c r="S5" s="21" t="s">
        <v>5</v>
      </c>
      <c r="T5" s="22"/>
      <c r="U5" s="19" t="s">
        <v>6</v>
      </c>
      <c r="V5" s="20"/>
      <c r="W5" s="23" t="s">
        <v>7</v>
      </c>
      <c r="X5" s="19" t="s">
        <v>20</v>
      </c>
      <c r="Y5" s="20"/>
      <c r="Z5" s="24" t="s">
        <v>78</v>
      </c>
    </row>
    <row r="6" spans="1:26" ht="24">
      <c r="A6" s="8"/>
      <c r="B6" s="25"/>
      <c r="C6" s="26" t="s">
        <v>10</v>
      </c>
      <c r="D6" s="26" t="s">
        <v>10</v>
      </c>
      <c r="E6" s="18" t="s">
        <v>13</v>
      </c>
      <c r="F6" s="26" t="s">
        <v>10</v>
      </c>
      <c r="G6" s="26" t="str">
        <f>E6</f>
        <v>едениц</v>
      </c>
      <c r="H6" s="26" t="str">
        <f>F6</f>
        <v>рублей</v>
      </c>
      <c r="I6" s="26" t="s">
        <v>11</v>
      </c>
      <c r="J6" s="26" t="s">
        <v>10</v>
      </c>
      <c r="K6" s="26" t="s">
        <v>11</v>
      </c>
      <c r="L6" s="26" t="s">
        <v>10</v>
      </c>
      <c r="M6" s="27" t="s">
        <v>11</v>
      </c>
      <c r="N6" s="26" t="s">
        <v>10</v>
      </c>
      <c r="O6" s="27" t="s">
        <v>11</v>
      </c>
      <c r="P6" s="26" t="s">
        <v>10</v>
      </c>
      <c r="Q6" s="18" t="s">
        <v>12</v>
      </c>
      <c r="R6" s="26" t="s">
        <v>10</v>
      </c>
      <c r="S6" s="28" t="s">
        <v>13</v>
      </c>
      <c r="T6" s="27" t="s">
        <v>10</v>
      </c>
      <c r="U6" s="27" t="s">
        <v>11</v>
      </c>
      <c r="V6" s="27" t="s">
        <v>10</v>
      </c>
      <c r="W6" s="26" t="s">
        <v>10</v>
      </c>
      <c r="X6" s="26" t="s">
        <v>21</v>
      </c>
      <c r="Y6" s="29" t="s">
        <v>10</v>
      </c>
      <c r="Z6" s="16"/>
    </row>
    <row r="7" spans="1:26" ht="1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/>
      <c r="H7" s="30"/>
      <c r="I7" s="30">
        <v>7</v>
      </c>
      <c r="J7" s="30">
        <v>8</v>
      </c>
      <c r="K7" s="30">
        <v>9</v>
      </c>
      <c r="L7" s="30">
        <v>10</v>
      </c>
      <c r="M7" s="31">
        <v>11</v>
      </c>
      <c r="N7" s="30">
        <v>12</v>
      </c>
      <c r="O7" s="31">
        <v>11</v>
      </c>
      <c r="P7" s="30">
        <v>12</v>
      </c>
      <c r="Q7" s="30">
        <v>13</v>
      </c>
      <c r="R7" s="30">
        <v>14</v>
      </c>
      <c r="S7" s="31">
        <v>15</v>
      </c>
      <c r="T7" s="31">
        <v>16</v>
      </c>
      <c r="U7" s="31">
        <v>17</v>
      </c>
      <c r="V7" s="31">
        <v>18</v>
      </c>
      <c r="W7" s="30">
        <v>19</v>
      </c>
      <c r="X7" s="32">
        <v>20</v>
      </c>
      <c r="Y7" s="32"/>
      <c r="Z7" s="16"/>
    </row>
    <row r="8" spans="1:26" ht="12">
      <c r="A8" s="33">
        <v>12</v>
      </c>
      <c r="B8" s="34" t="s">
        <v>22</v>
      </c>
      <c r="C8" s="35"/>
      <c r="D8" s="36"/>
      <c r="E8" s="35"/>
      <c r="F8" s="35"/>
      <c r="G8" s="35"/>
      <c r="H8" s="35"/>
      <c r="I8" s="35"/>
      <c r="J8" s="35"/>
      <c r="K8" s="35"/>
      <c r="L8" s="35"/>
      <c r="M8" s="37"/>
      <c r="N8" s="35"/>
      <c r="O8" s="37"/>
      <c r="P8" s="35"/>
      <c r="Q8" s="35"/>
      <c r="R8" s="35"/>
      <c r="S8" s="37"/>
      <c r="T8" s="37"/>
      <c r="U8" s="37"/>
      <c r="V8" s="37"/>
      <c r="W8" s="38"/>
      <c r="X8" s="35"/>
      <c r="Y8" s="39"/>
      <c r="Z8" s="16"/>
    </row>
    <row r="9" spans="1:54" s="50" customFormat="1" ht="12">
      <c r="A9" s="40" t="s">
        <v>18</v>
      </c>
      <c r="B9" s="40"/>
      <c r="C9" s="41">
        <v>86737610.85</v>
      </c>
      <c r="D9" s="42">
        <f>D10+D11+D12+D13+D14+D17</f>
        <v>18766111.67</v>
      </c>
      <c r="E9" s="43">
        <v>4</v>
      </c>
      <c r="F9" s="43">
        <f>F18</f>
        <v>6886828.58</v>
      </c>
      <c r="G9" s="43"/>
      <c r="H9" s="43">
        <f>H18</f>
        <v>300000</v>
      </c>
      <c r="I9" s="43">
        <f>I10+I11+I14+I15+I16</f>
        <v>4243.5</v>
      </c>
      <c r="J9" s="43">
        <f>J10+J11+J13+J14+J15+J16</f>
        <v>10444322.38</v>
      </c>
      <c r="K9" s="43"/>
      <c r="L9" s="43"/>
      <c r="M9" s="44">
        <f>M11+M12+M14+M15+M17</f>
        <v>6336.2</v>
      </c>
      <c r="N9" s="43">
        <f>N11+N12+N14+N15+N17</f>
        <v>11450912.84</v>
      </c>
      <c r="O9" s="44"/>
      <c r="P9" s="43"/>
      <c r="Q9" s="43"/>
      <c r="R9" s="43"/>
      <c r="S9" s="44"/>
      <c r="T9" s="44"/>
      <c r="U9" s="44">
        <f>U11</f>
        <v>644.5</v>
      </c>
      <c r="V9" s="45">
        <f>V11</f>
        <v>5372638.5</v>
      </c>
      <c r="W9" s="43"/>
      <c r="X9" s="46">
        <v>50</v>
      </c>
      <c r="Y9" s="47">
        <f>Y11+Y12+Y14+Y15+Y17+Y18+Y19+Y20+Y21+Y22+Y23+Y24+Y25+Y26+Y27+Y28+Y29+Y30+Y31+Y32+Y33+Y34+Y35+Y36+Y37+Y38+Y39+Y40+Y41+Y42+Y43+Y44+Y45+Y46+Y47+Y48+Y49+Y50+Y51+Y52+Y53+Y54+Y55+Y56+Y57+Y58+Y59+Y60+Y61+Y62</f>
        <v>28414728.689999998</v>
      </c>
      <c r="Z9" s="48">
        <f>Z12</f>
        <v>238533.65</v>
      </c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</row>
    <row r="10" spans="1:54" s="59" customFormat="1" ht="12">
      <c r="A10" s="51">
        <v>1</v>
      </c>
      <c r="B10" s="52" t="s">
        <v>28</v>
      </c>
      <c r="C10" s="53">
        <v>3927352.19</v>
      </c>
      <c r="D10" s="54">
        <v>1693012.73</v>
      </c>
      <c r="E10" s="55"/>
      <c r="F10" s="55"/>
      <c r="G10" s="55"/>
      <c r="H10" s="55"/>
      <c r="I10" s="56">
        <v>895</v>
      </c>
      <c r="J10" s="56">
        <v>2073039.19</v>
      </c>
      <c r="K10" s="55"/>
      <c r="L10" s="55"/>
      <c r="M10" s="56"/>
      <c r="N10" s="56"/>
      <c r="O10" s="56"/>
      <c r="P10" s="56"/>
      <c r="Q10" s="55"/>
      <c r="R10" s="55"/>
      <c r="S10" s="55"/>
      <c r="T10" s="55"/>
      <c r="U10" s="55"/>
      <c r="V10" s="57"/>
      <c r="W10" s="57"/>
      <c r="X10" s="55"/>
      <c r="Y10" s="58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s="59" customFormat="1" ht="12">
      <c r="A11" s="61">
        <v>2</v>
      </c>
      <c r="B11" s="62" t="s">
        <v>27</v>
      </c>
      <c r="C11" s="53">
        <v>14841443.17</v>
      </c>
      <c r="D11" s="63">
        <v>5727233.28</v>
      </c>
      <c r="E11" s="64"/>
      <c r="F11" s="64"/>
      <c r="G11" s="64"/>
      <c r="H11" s="64"/>
      <c r="I11" s="65">
        <v>982.5</v>
      </c>
      <c r="J11" s="65">
        <v>1837379.93</v>
      </c>
      <c r="K11" s="64"/>
      <c r="L11" s="64"/>
      <c r="M11" s="65">
        <v>980</v>
      </c>
      <c r="N11" s="65">
        <v>750000</v>
      </c>
      <c r="O11" s="65"/>
      <c r="P11" s="65"/>
      <c r="Q11" s="64"/>
      <c r="R11" s="64"/>
      <c r="S11" s="64"/>
      <c r="T11" s="64"/>
      <c r="U11" s="64">
        <v>644.5</v>
      </c>
      <c r="V11" s="57">
        <v>5372638.5</v>
      </c>
      <c r="W11" s="66"/>
      <c r="X11" s="55">
        <v>1</v>
      </c>
      <c r="Y11" s="58">
        <v>541814.46</v>
      </c>
      <c r="AA11" s="67"/>
      <c r="AB11" s="67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s="59" customFormat="1" ht="12">
      <c r="A12" s="61">
        <v>3</v>
      </c>
      <c r="B12" s="62" t="s">
        <v>23</v>
      </c>
      <c r="C12" s="53">
        <v>6690090.49</v>
      </c>
      <c r="D12" s="68">
        <v>2637884.0300000003</v>
      </c>
      <c r="E12" s="55"/>
      <c r="F12" s="55"/>
      <c r="G12" s="55"/>
      <c r="H12" s="55"/>
      <c r="I12" s="56"/>
      <c r="J12" s="56"/>
      <c r="K12" s="55"/>
      <c r="L12" s="55"/>
      <c r="M12" s="56">
        <v>940</v>
      </c>
      <c r="N12" s="56">
        <v>3030113.5</v>
      </c>
      <c r="O12" s="56"/>
      <c r="P12" s="56"/>
      <c r="Q12" s="55"/>
      <c r="R12" s="55"/>
      <c r="S12" s="55"/>
      <c r="T12" s="55"/>
      <c r="U12" s="55"/>
      <c r="V12" s="57"/>
      <c r="W12" s="57"/>
      <c r="X12" s="55">
        <v>1</v>
      </c>
      <c r="Y12" s="58">
        <v>506780.38</v>
      </c>
      <c r="Z12" s="69">
        <v>238533.65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s="59" customFormat="1" ht="12">
      <c r="A13" s="61">
        <v>4</v>
      </c>
      <c r="B13" s="62" t="s">
        <v>26</v>
      </c>
      <c r="C13" s="53">
        <v>1915391.86</v>
      </c>
      <c r="D13" s="63">
        <v>279745.5</v>
      </c>
      <c r="E13" s="64"/>
      <c r="F13" s="64"/>
      <c r="G13" s="64"/>
      <c r="H13" s="64"/>
      <c r="I13" s="65"/>
      <c r="J13" s="65">
        <v>1550000</v>
      </c>
      <c r="K13" s="64"/>
      <c r="L13" s="64"/>
      <c r="M13" s="65"/>
      <c r="N13" s="65"/>
      <c r="O13" s="65"/>
      <c r="P13" s="65"/>
      <c r="Q13" s="64"/>
      <c r="R13" s="64"/>
      <c r="S13" s="64"/>
      <c r="T13" s="64"/>
      <c r="U13" s="64"/>
      <c r="V13" s="57"/>
      <c r="W13" s="66"/>
      <c r="X13" s="55"/>
      <c r="Y13" s="58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s="72" customFormat="1" ht="12">
      <c r="A14" s="61">
        <v>5</v>
      </c>
      <c r="B14" s="62" t="s">
        <v>24</v>
      </c>
      <c r="C14" s="53">
        <v>6079386.88</v>
      </c>
      <c r="D14" s="70">
        <v>2037404.97</v>
      </c>
      <c r="E14" s="57"/>
      <c r="F14" s="57"/>
      <c r="G14" s="57"/>
      <c r="H14" s="57"/>
      <c r="I14" s="57">
        <v>616</v>
      </c>
      <c r="J14" s="57">
        <v>1473501.54</v>
      </c>
      <c r="K14" s="57"/>
      <c r="L14" s="57"/>
      <c r="M14" s="57">
        <v>649</v>
      </c>
      <c r="N14" s="57">
        <v>1819802.71</v>
      </c>
      <c r="O14" s="57"/>
      <c r="P14" s="57"/>
      <c r="Q14" s="57"/>
      <c r="R14" s="57"/>
      <c r="S14" s="57"/>
      <c r="T14" s="57"/>
      <c r="U14" s="57"/>
      <c r="V14" s="57"/>
      <c r="W14" s="57"/>
      <c r="X14" s="57">
        <v>1</v>
      </c>
      <c r="Y14" s="71">
        <v>503902.22</v>
      </c>
      <c r="Z14" s="59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s="72" customFormat="1" ht="19.5" customHeight="1">
      <c r="A15" s="61">
        <v>6</v>
      </c>
      <c r="B15" s="62" t="s">
        <v>25</v>
      </c>
      <c r="C15" s="53">
        <v>4295294.43</v>
      </c>
      <c r="D15" s="70"/>
      <c r="E15" s="57"/>
      <c r="F15" s="57"/>
      <c r="G15" s="57"/>
      <c r="H15" s="57"/>
      <c r="I15" s="57">
        <v>900</v>
      </c>
      <c r="J15" s="57">
        <v>1917600.82</v>
      </c>
      <c r="K15" s="57"/>
      <c r="L15" s="57"/>
      <c r="M15" s="57">
        <v>915</v>
      </c>
      <c r="N15" s="57">
        <v>1617592.45</v>
      </c>
      <c r="O15" s="57"/>
      <c r="P15" s="57"/>
      <c r="Q15" s="57"/>
      <c r="R15" s="57"/>
      <c r="S15" s="57"/>
      <c r="T15" s="57"/>
      <c r="U15" s="57"/>
      <c r="V15" s="57"/>
      <c r="W15" s="57"/>
      <c r="X15" s="57">
        <v>1</v>
      </c>
      <c r="Y15" s="71">
        <v>574705.16</v>
      </c>
      <c r="Z15" s="59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s="72" customFormat="1" ht="12">
      <c r="A16" s="61">
        <v>7</v>
      </c>
      <c r="B16" s="62" t="s">
        <v>29</v>
      </c>
      <c r="C16" s="53">
        <v>1664800.9</v>
      </c>
      <c r="D16" s="70"/>
      <c r="E16" s="57"/>
      <c r="F16" s="57"/>
      <c r="G16" s="57"/>
      <c r="H16" s="57"/>
      <c r="I16" s="57">
        <v>850</v>
      </c>
      <c r="J16" s="57">
        <f>'[1]Лист1'!$F$33</f>
        <v>1592800.9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71"/>
      <c r="Z16" s="59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s="72" customFormat="1" ht="12">
      <c r="A17" s="61">
        <v>8</v>
      </c>
      <c r="B17" s="62" t="s">
        <v>30</v>
      </c>
      <c r="C17" s="53">
        <v>11462340.91</v>
      </c>
      <c r="D17" s="70">
        <v>6390831.16</v>
      </c>
      <c r="E17" s="57"/>
      <c r="F17" s="57"/>
      <c r="G17" s="57"/>
      <c r="H17" s="57"/>
      <c r="I17" s="57"/>
      <c r="J17" s="57"/>
      <c r="K17" s="57"/>
      <c r="L17" s="57"/>
      <c r="M17" s="57">
        <v>2852.2</v>
      </c>
      <c r="N17" s="57">
        <f>'[1]Лист1'!$L$48</f>
        <v>4233404.18</v>
      </c>
      <c r="O17" s="57"/>
      <c r="Q17" s="57"/>
      <c r="R17" s="57"/>
      <c r="S17" s="57"/>
      <c r="T17" s="57"/>
      <c r="U17" s="57"/>
      <c r="V17" s="57"/>
      <c r="W17" s="57"/>
      <c r="X17" s="57">
        <v>1</v>
      </c>
      <c r="Y17" s="71">
        <v>568782.84</v>
      </c>
      <c r="Z17" s="59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s="72" customFormat="1" ht="12">
      <c r="A18" s="61">
        <v>9</v>
      </c>
      <c r="B18" s="62" t="s">
        <v>31</v>
      </c>
      <c r="C18" s="53">
        <v>8132626.94</v>
      </c>
      <c r="D18" s="70"/>
      <c r="E18" s="57">
        <v>4</v>
      </c>
      <c r="F18" s="57">
        <f>'[1]Лист1'!$AM$42</f>
        <v>6886828.58</v>
      </c>
      <c r="G18" s="57">
        <v>4</v>
      </c>
      <c r="H18" s="57">
        <v>300000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>
        <v>1</v>
      </c>
      <c r="Y18" s="71">
        <v>593360.69</v>
      </c>
      <c r="Z18" s="59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s="72" customFormat="1" ht="12">
      <c r="A19" s="61">
        <v>10</v>
      </c>
      <c r="B19" s="62" t="s">
        <v>32</v>
      </c>
      <c r="C19" s="53">
        <v>645124.17</v>
      </c>
      <c r="D19" s="68"/>
      <c r="E19" s="55"/>
      <c r="F19" s="55"/>
      <c r="G19" s="55"/>
      <c r="H19" s="55"/>
      <c r="I19" s="56"/>
      <c r="J19" s="56"/>
      <c r="K19" s="55"/>
      <c r="L19" s="55"/>
      <c r="M19" s="56"/>
      <c r="N19" s="56"/>
      <c r="O19" s="56"/>
      <c r="P19" s="56"/>
      <c r="Q19" s="55"/>
      <c r="R19" s="55"/>
      <c r="S19" s="55"/>
      <c r="T19" s="55"/>
      <c r="U19" s="55"/>
      <c r="V19" s="57"/>
      <c r="W19" s="57"/>
      <c r="X19" s="57">
        <v>1</v>
      </c>
      <c r="Y19" s="71">
        <v>583932.78</v>
      </c>
      <c r="Z19" s="59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s="72" customFormat="1" ht="12">
      <c r="A20" s="61">
        <v>11</v>
      </c>
      <c r="B20" s="62" t="s">
        <v>33</v>
      </c>
      <c r="C20" s="53">
        <v>711284.31</v>
      </c>
      <c r="D20" s="68"/>
      <c r="E20" s="55"/>
      <c r="F20" s="55"/>
      <c r="G20" s="55"/>
      <c r="H20" s="55"/>
      <c r="I20" s="56"/>
      <c r="J20" s="56"/>
      <c r="K20" s="55"/>
      <c r="L20" s="55"/>
      <c r="M20" s="56"/>
      <c r="N20" s="56"/>
      <c r="O20" s="56"/>
      <c r="P20" s="56"/>
      <c r="Q20" s="55"/>
      <c r="R20" s="55"/>
      <c r="S20" s="55"/>
      <c r="T20" s="55"/>
      <c r="U20" s="55"/>
      <c r="V20" s="57"/>
      <c r="W20" s="57"/>
      <c r="X20" s="57">
        <v>1</v>
      </c>
      <c r="Y20" s="71">
        <v>650092.92</v>
      </c>
      <c r="Z20" s="59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s="72" customFormat="1" ht="12">
      <c r="A21" s="61">
        <v>12</v>
      </c>
      <c r="B21" s="62" t="s">
        <v>35</v>
      </c>
      <c r="C21" s="53">
        <v>711284.31</v>
      </c>
      <c r="D21" s="63"/>
      <c r="E21" s="64"/>
      <c r="F21" s="64"/>
      <c r="G21" s="64"/>
      <c r="H21" s="64"/>
      <c r="I21" s="65"/>
      <c r="J21" s="65"/>
      <c r="K21" s="64"/>
      <c r="L21" s="64"/>
      <c r="M21" s="65"/>
      <c r="N21" s="65"/>
      <c r="O21" s="65"/>
      <c r="P21" s="65"/>
      <c r="Q21" s="64"/>
      <c r="R21" s="64"/>
      <c r="S21" s="64"/>
      <c r="T21" s="64"/>
      <c r="U21" s="64"/>
      <c r="V21" s="57"/>
      <c r="W21" s="66"/>
      <c r="X21" s="57">
        <v>1</v>
      </c>
      <c r="Y21" s="71">
        <v>650092.92</v>
      </c>
      <c r="Z21" s="59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s="59" customFormat="1" ht="12">
      <c r="A22" s="61">
        <v>13</v>
      </c>
      <c r="B22" s="62" t="s">
        <v>34</v>
      </c>
      <c r="C22" s="53">
        <v>628375.11</v>
      </c>
      <c r="D22" s="68"/>
      <c r="E22" s="55"/>
      <c r="F22" s="55"/>
      <c r="G22" s="55"/>
      <c r="H22" s="55"/>
      <c r="I22" s="56"/>
      <c r="J22" s="56"/>
      <c r="K22" s="55"/>
      <c r="L22" s="73"/>
      <c r="M22" s="56"/>
      <c r="N22" s="56"/>
      <c r="O22" s="56"/>
      <c r="P22" s="56"/>
      <c r="Q22" s="55"/>
      <c r="R22" s="55"/>
      <c r="S22" s="55"/>
      <c r="T22" s="55"/>
      <c r="U22" s="55"/>
      <c r="V22" s="57"/>
      <c r="W22" s="57"/>
      <c r="X22" s="57">
        <v>1</v>
      </c>
      <c r="Y22" s="71">
        <v>568408.98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s="2" customFormat="1" ht="12">
      <c r="A23" s="61">
        <v>14</v>
      </c>
      <c r="B23" s="62" t="s">
        <v>36</v>
      </c>
      <c r="C23" s="53">
        <v>628375.11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>
        <v>1</v>
      </c>
      <c r="Y23" s="71">
        <v>568408.98</v>
      </c>
      <c r="Z23" s="74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</row>
    <row r="24" spans="1:54" s="2" customFormat="1" ht="12">
      <c r="A24" s="61">
        <v>15</v>
      </c>
      <c r="B24" s="62" t="s">
        <v>37</v>
      </c>
      <c r="C24" s="53">
        <v>638573.48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>
        <v>1</v>
      </c>
      <c r="Y24" s="71">
        <v>565786.68</v>
      </c>
      <c r="Z24" s="74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</row>
    <row r="25" spans="1:54" s="2" customFormat="1" ht="12">
      <c r="A25" s="61">
        <v>16</v>
      </c>
      <c r="B25" s="62" t="s">
        <v>38</v>
      </c>
      <c r="C25" s="53">
        <v>727200.14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>
        <v>1</v>
      </c>
      <c r="Y25" s="71">
        <v>665773.54</v>
      </c>
      <c r="Z25" s="74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</row>
    <row r="26" spans="1:54" s="2" customFormat="1" ht="12">
      <c r="A26" s="61">
        <v>17</v>
      </c>
      <c r="B26" s="62" t="s">
        <v>39</v>
      </c>
      <c r="C26" s="53">
        <v>711284.31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>
        <v>1</v>
      </c>
      <c r="Y26" s="71">
        <v>650092.92</v>
      </c>
      <c r="Z26" s="74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</row>
    <row r="27" spans="1:54" s="2" customFormat="1" ht="12">
      <c r="A27" s="61">
        <v>18</v>
      </c>
      <c r="B27" s="62" t="s">
        <v>40</v>
      </c>
      <c r="C27" s="53">
        <v>625535.11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>
        <v>1</v>
      </c>
      <c r="Y27" s="71">
        <v>568408.98</v>
      </c>
      <c r="Z27" s="74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</row>
    <row r="28" spans="1:54" s="2" customFormat="1" ht="12">
      <c r="A28" s="61">
        <v>19</v>
      </c>
      <c r="B28" s="62" t="s">
        <v>41</v>
      </c>
      <c r="C28" s="53">
        <v>625535.11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>
        <v>1</v>
      </c>
      <c r="Y28" s="71">
        <v>568408.98</v>
      </c>
      <c r="Z28" s="74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</row>
    <row r="29" spans="1:54" s="2" customFormat="1" ht="12">
      <c r="A29" s="61">
        <v>20</v>
      </c>
      <c r="B29" s="62" t="s">
        <v>42</v>
      </c>
      <c r="C29" s="53">
        <v>625535.11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>
        <v>1</v>
      </c>
      <c r="Y29" s="71">
        <v>568408.98</v>
      </c>
      <c r="Z29" s="74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</row>
    <row r="30" spans="1:54" s="2" customFormat="1" ht="12">
      <c r="A30" s="61">
        <v>21</v>
      </c>
      <c r="B30" s="62" t="s">
        <v>43</v>
      </c>
      <c r="C30" s="53">
        <v>628375.11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>
        <v>1</v>
      </c>
      <c r="Y30" s="71">
        <v>568408.98</v>
      </c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</row>
    <row r="31" spans="1:54" s="2" customFormat="1" ht="12">
      <c r="A31" s="61">
        <v>22</v>
      </c>
      <c r="B31" s="62" t="s">
        <v>44</v>
      </c>
      <c r="C31" s="53">
        <v>572167.2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>
        <v>1</v>
      </c>
      <c r="Y31" s="71">
        <v>513031.72</v>
      </c>
      <c r="Z31" s="74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</row>
    <row r="32" spans="1:54" s="2" customFormat="1" ht="12">
      <c r="A32" s="61"/>
      <c r="B32" s="62" t="s">
        <v>45</v>
      </c>
      <c r="C32" s="53">
        <v>711284.31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>
        <v>1</v>
      </c>
      <c r="Y32" s="71">
        <v>650092.92</v>
      </c>
      <c r="Z32" s="74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</row>
    <row r="33" spans="1:54" s="2" customFormat="1" ht="12">
      <c r="A33" s="61">
        <v>24</v>
      </c>
      <c r="B33" s="62" t="s">
        <v>46</v>
      </c>
      <c r="C33" s="53">
        <v>678861.13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>
        <v>1</v>
      </c>
      <c r="Y33" s="71">
        <v>618070.08</v>
      </c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</row>
    <row r="34" spans="1:54" s="2" customFormat="1" ht="12">
      <c r="A34" s="61">
        <v>25</v>
      </c>
      <c r="B34" s="62" t="s">
        <v>47</v>
      </c>
      <c r="C34" s="53">
        <v>678861.13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>
        <v>1</v>
      </c>
      <c r="Y34" s="71">
        <v>618070.08</v>
      </c>
      <c r="Z34" s="74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</row>
    <row r="35" spans="1:54" s="2" customFormat="1" ht="12">
      <c r="A35" s="61">
        <v>26</v>
      </c>
      <c r="B35" s="62" t="s">
        <v>48</v>
      </c>
      <c r="C35" s="53">
        <v>628455.11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>
        <v>1</v>
      </c>
      <c r="Y35" s="71">
        <v>568408.98</v>
      </c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</row>
    <row r="36" spans="1:54" s="2" customFormat="1" ht="12">
      <c r="A36" s="61">
        <v>27</v>
      </c>
      <c r="B36" s="62" t="s">
        <v>49</v>
      </c>
      <c r="C36" s="53">
        <v>625535.11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>
        <v>1</v>
      </c>
      <c r="Y36" s="71">
        <v>568408.98</v>
      </c>
      <c r="Z36" s="74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</row>
    <row r="37" spans="1:54" s="2" customFormat="1" ht="12">
      <c r="A37" s="61">
        <v>28</v>
      </c>
      <c r="B37" s="62" t="s">
        <v>50</v>
      </c>
      <c r="C37" s="53">
        <v>724244.31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>
        <v>1</v>
      </c>
      <c r="Y37" s="71">
        <v>650092.92</v>
      </c>
      <c r="Z37" s="74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</row>
    <row r="38" spans="1:54" s="2" customFormat="1" ht="12">
      <c r="A38" s="61">
        <v>29</v>
      </c>
      <c r="B38" s="62" t="s">
        <v>51</v>
      </c>
      <c r="C38" s="53">
        <v>634845.74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>
        <v>1</v>
      </c>
      <c r="Y38" s="71">
        <v>574705.16</v>
      </c>
      <c r="Z38" s="74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</row>
    <row r="39" spans="1:54" s="2" customFormat="1" ht="12">
      <c r="A39" s="61">
        <v>30</v>
      </c>
      <c r="B39" s="62" t="s">
        <v>52</v>
      </c>
      <c r="C39" s="53">
        <v>562982.09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>
        <v>1</v>
      </c>
      <c r="Y39" s="71">
        <v>506780.38</v>
      </c>
      <c r="Z39" s="74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</row>
    <row r="40" spans="1:54" s="2" customFormat="1" ht="12">
      <c r="A40" s="61">
        <v>31</v>
      </c>
      <c r="B40" s="62" t="s">
        <v>53</v>
      </c>
      <c r="C40" s="53">
        <v>634845.74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>
        <v>1</v>
      </c>
      <c r="Y40" s="71">
        <v>574705.16</v>
      </c>
      <c r="Z40" s="74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</row>
    <row r="41" spans="1:54" s="2" customFormat="1" ht="12">
      <c r="A41" s="61">
        <v>32</v>
      </c>
      <c r="B41" s="62" t="s">
        <v>54</v>
      </c>
      <c r="C41" s="53">
        <v>634845.74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>
        <v>1</v>
      </c>
      <c r="Y41" s="71">
        <v>574705.16</v>
      </c>
      <c r="Z41" s="74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</row>
    <row r="42" spans="1:54" s="2" customFormat="1" ht="12">
      <c r="A42" s="61">
        <v>33</v>
      </c>
      <c r="B42" s="62" t="s">
        <v>55</v>
      </c>
      <c r="C42" s="53">
        <v>634845.74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>
        <v>1</v>
      </c>
      <c r="Y42" s="71">
        <v>574705.16</v>
      </c>
      <c r="Z42" s="74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</row>
    <row r="43" spans="1:54" s="2" customFormat="1" ht="12">
      <c r="A43" s="61">
        <v>34</v>
      </c>
      <c r="B43" s="62" t="s">
        <v>56</v>
      </c>
      <c r="C43" s="53">
        <v>634845.74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>
        <v>1</v>
      </c>
      <c r="Y43" s="71">
        <v>574705.16</v>
      </c>
      <c r="Z43" s="74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</row>
    <row r="44" spans="1:54" s="2" customFormat="1" ht="12">
      <c r="A44" s="61">
        <v>35</v>
      </c>
      <c r="B44" s="62" t="s">
        <v>57</v>
      </c>
      <c r="C44" s="53">
        <v>634845.74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>
        <v>1</v>
      </c>
      <c r="Y44" s="71">
        <v>574705.16</v>
      </c>
      <c r="Z44" s="74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</row>
    <row r="45" spans="1:54" s="2" customFormat="1" ht="12">
      <c r="A45" s="61">
        <v>36</v>
      </c>
      <c r="B45" s="62" t="s">
        <v>58</v>
      </c>
      <c r="C45" s="53">
        <v>559382.09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>
        <v>1</v>
      </c>
      <c r="Y45" s="71">
        <v>506780.38</v>
      </c>
      <c r="Z45" s="74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</row>
    <row r="46" spans="1:54" s="2" customFormat="1" ht="12">
      <c r="A46" s="61">
        <v>37</v>
      </c>
      <c r="B46" s="62" t="s">
        <v>60</v>
      </c>
      <c r="C46" s="53">
        <v>559382.09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>
        <v>1</v>
      </c>
      <c r="Y46" s="71">
        <v>506780.38</v>
      </c>
      <c r="Z46" s="74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</row>
    <row r="47" spans="1:54" s="2" customFormat="1" ht="12">
      <c r="A47" s="61">
        <v>38</v>
      </c>
      <c r="B47" s="62" t="s">
        <v>59</v>
      </c>
      <c r="C47" s="53">
        <v>559382.09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>
        <v>1</v>
      </c>
      <c r="Y47" s="71">
        <v>506780.38</v>
      </c>
      <c r="Z47" s="74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</row>
    <row r="48" spans="1:54" s="2" customFormat="1" ht="12">
      <c r="A48" s="61">
        <v>39</v>
      </c>
      <c r="B48" s="62" t="s">
        <v>61</v>
      </c>
      <c r="C48" s="53">
        <v>634845.74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>
        <v>1</v>
      </c>
      <c r="Y48" s="71">
        <v>574705.16</v>
      </c>
      <c r="Z48" s="74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</row>
    <row r="49" spans="1:54" s="2" customFormat="1" ht="14.25" customHeight="1">
      <c r="A49" s="61">
        <v>40</v>
      </c>
      <c r="B49" s="52" t="s">
        <v>63</v>
      </c>
      <c r="C49" s="53">
        <v>559382.09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>
        <v>1</v>
      </c>
      <c r="Y49" s="71">
        <v>506780.38</v>
      </c>
      <c r="Z49" s="74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</row>
    <row r="50" spans="1:54" s="2" customFormat="1" ht="12">
      <c r="A50" s="61">
        <v>41</v>
      </c>
      <c r="B50" s="52" t="s">
        <v>64</v>
      </c>
      <c r="C50" s="53">
        <v>559382.09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>
        <v>1</v>
      </c>
      <c r="Y50" s="71">
        <v>506780.38</v>
      </c>
      <c r="Z50" s="74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</row>
    <row r="51" spans="1:54" s="2" customFormat="1" ht="12">
      <c r="A51" s="61">
        <v>42</v>
      </c>
      <c r="B51" s="52" t="s">
        <v>65</v>
      </c>
      <c r="C51" s="53">
        <v>624795.67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>
        <v>1</v>
      </c>
      <c r="Y51" s="71">
        <v>567680.46</v>
      </c>
      <c r="Z51" s="74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</row>
    <row r="52" spans="1:54" s="2" customFormat="1" ht="12">
      <c r="A52" s="61">
        <v>43</v>
      </c>
      <c r="B52" s="52" t="s">
        <v>62</v>
      </c>
      <c r="C52" s="76">
        <v>634845.74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>
        <v>1</v>
      </c>
      <c r="Y52" s="53">
        <v>574705.16</v>
      </c>
      <c r="Z52" s="74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</row>
    <row r="53" spans="1:54" s="2" customFormat="1" ht="12">
      <c r="A53" s="61">
        <v>44</v>
      </c>
      <c r="B53" s="52" t="s">
        <v>66</v>
      </c>
      <c r="C53" s="53">
        <v>624795.67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>
        <v>1</v>
      </c>
      <c r="Y53" s="71">
        <v>567680.46</v>
      </c>
      <c r="Z53" s="74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</row>
    <row r="54" spans="1:54" s="2" customFormat="1" ht="12">
      <c r="A54" s="61">
        <v>45</v>
      </c>
      <c r="B54" s="52" t="s">
        <v>67</v>
      </c>
      <c r="C54" s="53">
        <v>624795.67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>
        <v>1</v>
      </c>
      <c r="Y54" s="71">
        <v>567680.46</v>
      </c>
      <c r="Z54" s="74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</row>
    <row r="55" spans="1:54" s="2" customFormat="1" ht="12">
      <c r="A55" s="61">
        <v>46</v>
      </c>
      <c r="B55" s="52" t="s">
        <v>68</v>
      </c>
      <c r="C55" s="53">
        <v>562982.09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>
        <v>1</v>
      </c>
      <c r="Y55" s="71">
        <v>506780.38</v>
      </c>
      <c r="Z55" s="74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</row>
    <row r="56" spans="1:54" s="2" customFormat="1" ht="12">
      <c r="A56" s="61">
        <v>47</v>
      </c>
      <c r="B56" s="52" t="s">
        <v>70</v>
      </c>
      <c r="C56" s="53">
        <v>562982.09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>
        <v>1</v>
      </c>
      <c r="Y56" s="71">
        <v>506780.38</v>
      </c>
      <c r="Z56" s="7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</row>
    <row r="57" spans="1:54" s="2" customFormat="1" ht="12">
      <c r="A57" s="61">
        <v>48</v>
      </c>
      <c r="B57" s="52" t="s">
        <v>69</v>
      </c>
      <c r="C57" s="53">
        <v>559382.09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>
        <v>1</v>
      </c>
      <c r="Y57" s="71">
        <v>506780.38</v>
      </c>
      <c r="Z57" s="74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</row>
    <row r="58" spans="1:54" s="2" customFormat="1" ht="12">
      <c r="A58" s="61">
        <v>49</v>
      </c>
      <c r="B58" s="52" t="s">
        <v>71</v>
      </c>
      <c r="C58" s="53">
        <v>616695.67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>
        <v>1</v>
      </c>
      <c r="Y58" s="71">
        <v>567680.46</v>
      </c>
      <c r="Z58" s="74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</row>
    <row r="59" spans="1:54" s="2" customFormat="1" ht="12">
      <c r="A59" s="61">
        <v>50</v>
      </c>
      <c r="B59" s="62" t="s">
        <v>72</v>
      </c>
      <c r="C59" s="53">
        <v>660068.09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>
        <v>1</v>
      </c>
      <c r="Y59" s="71">
        <v>593360.69</v>
      </c>
      <c r="Z59" s="74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</row>
    <row r="60" spans="1:54" s="2" customFormat="1" ht="12">
      <c r="A60" s="61">
        <v>51</v>
      </c>
      <c r="B60" s="62" t="s">
        <v>73</v>
      </c>
      <c r="C60" s="76">
        <v>740060.13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>
        <v>1</v>
      </c>
      <c r="Y60" s="53">
        <v>665773.54</v>
      </c>
      <c r="Z60" s="74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</row>
    <row r="61" spans="1:54" s="2" customFormat="1" ht="12">
      <c r="A61" s="61">
        <v>52</v>
      </c>
      <c r="B61" s="62" t="s">
        <v>74</v>
      </c>
      <c r="C61" s="53">
        <v>619395.68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>
        <v>1</v>
      </c>
      <c r="Y61" s="71">
        <v>567680.47</v>
      </c>
      <c r="Z61" s="74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</row>
    <row r="62" spans="1:54" s="2" customFormat="1" ht="12">
      <c r="A62" s="51">
        <v>53</v>
      </c>
      <c r="B62" s="62" t="s">
        <v>75</v>
      </c>
      <c r="C62" s="53">
        <v>568382.09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>
        <v>1</v>
      </c>
      <c r="Y62" s="71">
        <v>506780.38</v>
      </c>
      <c r="Z62" s="74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</row>
    <row r="63" spans="2:54" s="2" customFormat="1" ht="12">
      <c r="B63" s="77"/>
      <c r="C63" s="78">
        <f>SUM(C10:C62)</f>
        <v>86737610.85</v>
      </c>
      <c r="D63" s="79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80"/>
      <c r="Z63" s="74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</row>
    <row r="64" spans="1:54" s="2" customFormat="1" ht="12">
      <c r="A64" s="31"/>
      <c r="B64" s="81" t="s">
        <v>76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3"/>
      <c r="Y64" s="8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</row>
    <row r="65" spans="1:54" s="94" customFormat="1" ht="12">
      <c r="A65" s="85" t="s">
        <v>18</v>
      </c>
      <c r="B65" s="85"/>
      <c r="C65" s="86">
        <v>39329872.98</v>
      </c>
      <c r="D65" s="87">
        <f>D66+D69+D70</f>
        <v>2484122.9699999997</v>
      </c>
      <c r="E65" s="44">
        <v>2</v>
      </c>
      <c r="F65" s="44">
        <f>F68</f>
        <v>4579655.4</v>
      </c>
      <c r="G65" s="44"/>
      <c r="H65" s="44"/>
      <c r="I65" s="44">
        <f>I66+I67+I69+I70+I74+I75</f>
        <v>4572.07</v>
      </c>
      <c r="J65" s="44">
        <f>J66+J67+J69+J70+J74+J75</f>
        <v>11408607.520000001</v>
      </c>
      <c r="K65" s="44"/>
      <c r="L65" s="44"/>
      <c r="M65" s="88">
        <f>M66+M69+M71</f>
        <v>9114.5</v>
      </c>
      <c r="N65" s="89">
        <f>N66+N69+N71</f>
        <v>10719999.99</v>
      </c>
      <c r="O65" s="88">
        <f>O72+O73+O74</f>
        <v>862</v>
      </c>
      <c r="P65" s="89">
        <f>P72+P73+P74</f>
        <v>1949999.6</v>
      </c>
      <c r="Q65" s="44"/>
      <c r="R65" s="44"/>
      <c r="S65" s="44"/>
      <c r="T65" s="44"/>
      <c r="U65" s="44"/>
      <c r="V65" s="44"/>
      <c r="W65" s="44"/>
      <c r="X65" s="90">
        <v>10</v>
      </c>
      <c r="Y65" s="91">
        <f>Y76+Y77+Y78+Y79+Y80+Y81+Y82+Y83+Y84+Y85</f>
        <v>5870000</v>
      </c>
      <c r="Z65" s="92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</row>
    <row r="66" spans="1:54" s="103" customFormat="1" ht="12">
      <c r="A66" s="95">
        <v>1</v>
      </c>
      <c r="B66" s="96" t="s">
        <v>79</v>
      </c>
      <c r="C66" s="97">
        <v>6329218.06</v>
      </c>
      <c r="D66" s="98">
        <v>687278.85</v>
      </c>
      <c r="E66" s="99"/>
      <c r="F66" s="99"/>
      <c r="G66" s="99"/>
      <c r="H66" s="99"/>
      <c r="I66" s="100">
        <v>850</v>
      </c>
      <c r="J66" s="100">
        <v>1541527.86</v>
      </c>
      <c r="K66" s="99"/>
      <c r="L66" s="99"/>
      <c r="M66" s="100">
        <v>1197</v>
      </c>
      <c r="N66" s="100">
        <v>3810000</v>
      </c>
      <c r="O66" s="100">
        <f>O72+O73</f>
        <v>862</v>
      </c>
      <c r="P66" s="100">
        <f>P72+P73</f>
        <v>1949999.6</v>
      </c>
      <c r="Q66" s="99"/>
      <c r="R66" s="99"/>
      <c r="S66" s="99"/>
      <c r="T66" s="99"/>
      <c r="U66" s="99"/>
      <c r="V66" s="101"/>
      <c r="W66" s="101"/>
      <c r="X66" s="99"/>
      <c r="Y66" s="102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</row>
    <row r="67" spans="1:54" s="116" customFormat="1" ht="12">
      <c r="A67" s="105">
        <v>2</v>
      </c>
      <c r="B67" s="106" t="s">
        <v>81</v>
      </c>
      <c r="C67" s="97">
        <v>2942437.84</v>
      </c>
      <c r="D67" s="107"/>
      <c r="E67" s="108"/>
      <c r="F67" s="108"/>
      <c r="G67" s="108"/>
      <c r="H67" s="108"/>
      <c r="I67" s="109">
        <v>1046</v>
      </c>
      <c r="J67" s="109">
        <v>2800000</v>
      </c>
      <c r="K67" s="110"/>
      <c r="L67" s="110"/>
      <c r="M67" s="111"/>
      <c r="N67" s="111"/>
      <c r="O67" s="111"/>
      <c r="P67" s="111"/>
      <c r="Q67" s="110"/>
      <c r="R67" s="110"/>
      <c r="S67" s="110"/>
      <c r="T67" s="110"/>
      <c r="U67" s="110"/>
      <c r="V67" s="112"/>
      <c r="W67" s="113"/>
      <c r="X67" s="114"/>
      <c r="Y67" s="115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</row>
    <row r="68" spans="1:54" s="103" customFormat="1" ht="12">
      <c r="A68" s="95">
        <v>3</v>
      </c>
      <c r="B68" s="96" t="s">
        <v>82</v>
      </c>
      <c r="C68" s="97">
        <v>4765477.05</v>
      </c>
      <c r="D68" s="98"/>
      <c r="E68" s="99">
        <v>2</v>
      </c>
      <c r="F68" s="100">
        <v>4579655.4</v>
      </c>
      <c r="G68" s="100"/>
      <c r="H68" s="100"/>
      <c r="I68" s="100"/>
      <c r="J68" s="100"/>
      <c r="K68" s="99"/>
      <c r="L68" s="99"/>
      <c r="O68" s="100"/>
      <c r="P68" s="100"/>
      <c r="Q68" s="99"/>
      <c r="R68" s="99"/>
      <c r="S68" s="118"/>
      <c r="T68" s="119"/>
      <c r="U68" s="99"/>
      <c r="V68" s="101"/>
      <c r="W68" s="101"/>
      <c r="X68" s="99"/>
      <c r="Y68" s="102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</row>
    <row r="69" spans="1:54" s="59" customFormat="1" ht="13.5" customHeight="1">
      <c r="A69" s="51">
        <v>4</v>
      </c>
      <c r="B69" s="52" t="s">
        <v>83</v>
      </c>
      <c r="C69" s="97">
        <v>5511080.71</v>
      </c>
      <c r="D69" s="63">
        <v>666844.13</v>
      </c>
      <c r="E69" s="64"/>
      <c r="F69" s="64"/>
      <c r="G69" s="64"/>
      <c r="H69" s="64"/>
      <c r="I69" s="65">
        <v>600</v>
      </c>
      <c r="J69" s="65">
        <v>1249996.87</v>
      </c>
      <c r="K69" s="64"/>
      <c r="L69" s="64"/>
      <c r="M69" s="56">
        <v>1100</v>
      </c>
      <c r="N69" s="56">
        <v>3309999.99</v>
      </c>
      <c r="O69" s="65"/>
      <c r="P69" s="65"/>
      <c r="Q69" s="64"/>
      <c r="R69" s="64"/>
      <c r="S69" s="120"/>
      <c r="T69" s="121"/>
      <c r="U69" s="64"/>
      <c r="V69" s="57"/>
      <c r="W69" s="66"/>
      <c r="X69" s="55"/>
      <c r="Y69" s="58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</row>
    <row r="70" spans="1:54" s="72" customFormat="1" ht="12">
      <c r="A70" s="51">
        <v>5</v>
      </c>
      <c r="B70" s="62" t="s">
        <v>80</v>
      </c>
      <c r="C70" s="97">
        <v>3906003.79</v>
      </c>
      <c r="D70" s="70">
        <v>1129999.99</v>
      </c>
      <c r="E70" s="57"/>
      <c r="F70" s="57"/>
      <c r="G70" s="57"/>
      <c r="H70" s="57"/>
      <c r="I70" s="57">
        <v>1220</v>
      </c>
      <c r="J70" s="65">
        <v>2545156.8</v>
      </c>
      <c r="K70" s="57"/>
      <c r="L70" s="57"/>
      <c r="M70" s="59"/>
      <c r="N70" s="59"/>
      <c r="O70" s="57"/>
      <c r="P70" s="65"/>
      <c r="Q70" s="57"/>
      <c r="R70" s="57"/>
      <c r="S70" s="122"/>
      <c r="T70" s="121"/>
      <c r="U70" s="57"/>
      <c r="V70" s="57"/>
      <c r="W70" s="57"/>
      <c r="X70" s="123"/>
      <c r="Y70" s="71"/>
      <c r="Z70" s="59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</row>
    <row r="71" spans="1:54" s="72" customFormat="1" ht="12">
      <c r="A71" s="51">
        <v>6</v>
      </c>
      <c r="B71" s="52" t="s">
        <v>84</v>
      </c>
      <c r="C71" s="97">
        <v>3795737</v>
      </c>
      <c r="D71" s="124"/>
      <c r="E71" s="66"/>
      <c r="F71" s="66"/>
      <c r="G71" s="66"/>
      <c r="H71" s="66"/>
      <c r="I71" s="66"/>
      <c r="J71" s="66"/>
      <c r="K71" s="66"/>
      <c r="L71" s="66"/>
      <c r="M71" s="66">
        <v>6817.5</v>
      </c>
      <c r="N71" s="65">
        <v>3600000</v>
      </c>
      <c r="O71" s="66"/>
      <c r="P71" s="66"/>
      <c r="Q71" s="66"/>
      <c r="R71" s="66"/>
      <c r="S71" s="125"/>
      <c r="T71" s="126"/>
      <c r="U71" s="66"/>
      <c r="V71" s="66"/>
      <c r="W71" s="66"/>
      <c r="X71" s="125"/>
      <c r="Y71" s="127"/>
      <c r="Z71" s="126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</row>
    <row r="72" spans="1:54" s="72" customFormat="1" ht="12">
      <c r="A72" s="51">
        <v>7</v>
      </c>
      <c r="B72" s="52" t="s">
        <v>46</v>
      </c>
      <c r="C72" s="97">
        <v>1389402.1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6"/>
      <c r="O72" s="57">
        <v>625</v>
      </c>
      <c r="P72" s="57">
        <v>1299999.6</v>
      </c>
      <c r="Q72" s="57"/>
      <c r="R72" s="57"/>
      <c r="S72" s="122"/>
      <c r="T72" s="59"/>
      <c r="U72" s="57"/>
      <c r="V72" s="57"/>
      <c r="W72" s="57"/>
      <c r="X72" s="122"/>
      <c r="Y72" s="128"/>
      <c r="Z72" s="59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</row>
    <row r="73" spans="1:54" s="72" customFormat="1" ht="12">
      <c r="A73" s="51">
        <v>8</v>
      </c>
      <c r="B73" s="52" t="s">
        <v>95</v>
      </c>
      <c r="C73" s="97">
        <v>715701.25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6"/>
      <c r="O73" s="57">
        <v>237</v>
      </c>
      <c r="P73" s="57">
        <v>650000</v>
      </c>
      <c r="Q73" s="57"/>
      <c r="R73" s="57"/>
      <c r="S73" s="122"/>
      <c r="T73" s="59"/>
      <c r="U73" s="57"/>
      <c r="V73" s="57"/>
      <c r="W73" s="57"/>
      <c r="X73" s="122"/>
      <c r="Y73" s="128"/>
      <c r="Z73" s="59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</row>
    <row r="74" spans="1:54" s="72" customFormat="1" ht="12">
      <c r="A74" s="51">
        <v>9</v>
      </c>
      <c r="B74" s="52" t="s">
        <v>96</v>
      </c>
      <c r="C74" s="97">
        <v>2107688.19</v>
      </c>
      <c r="D74" s="57"/>
      <c r="E74" s="57"/>
      <c r="F74" s="57"/>
      <c r="G74" s="57"/>
      <c r="H74" s="57"/>
      <c r="I74" s="57">
        <v>507</v>
      </c>
      <c r="J74" s="57">
        <v>1987764</v>
      </c>
      <c r="K74" s="57"/>
      <c r="L74" s="57"/>
      <c r="M74" s="57"/>
      <c r="N74" s="56"/>
      <c r="O74" s="57"/>
      <c r="P74" s="57"/>
      <c r="Q74" s="57"/>
      <c r="R74" s="57"/>
      <c r="S74" s="122"/>
      <c r="T74" s="59"/>
      <c r="U74" s="57"/>
      <c r="V74" s="57"/>
      <c r="W74" s="57"/>
      <c r="X74" s="122"/>
      <c r="Y74" s="128"/>
      <c r="Z74" s="59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</row>
    <row r="75" spans="1:54" s="72" customFormat="1" ht="12">
      <c r="A75" s="51">
        <v>10</v>
      </c>
      <c r="B75" s="129" t="s">
        <v>97</v>
      </c>
      <c r="C75" s="97">
        <v>1375056.99</v>
      </c>
      <c r="D75" s="57"/>
      <c r="E75" s="57"/>
      <c r="F75" s="57"/>
      <c r="G75" s="57"/>
      <c r="H75" s="57"/>
      <c r="I75" s="57">
        <v>349.07</v>
      </c>
      <c r="J75" s="57">
        <v>1284161.99</v>
      </c>
      <c r="K75" s="57"/>
      <c r="L75" s="57"/>
      <c r="M75" s="57"/>
      <c r="N75" s="56"/>
      <c r="O75" s="57"/>
      <c r="P75" s="57"/>
      <c r="Q75" s="57"/>
      <c r="R75" s="57"/>
      <c r="S75" s="122"/>
      <c r="T75" s="59"/>
      <c r="U75" s="57"/>
      <c r="V75" s="57"/>
      <c r="W75" s="57"/>
      <c r="X75" s="122"/>
      <c r="Y75" s="128"/>
      <c r="Z75" s="59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</row>
    <row r="76" spans="1:54" s="72" customFormat="1" ht="12">
      <c r="A76" s="51">
        <v>11</v>
      </c>
      <c r="B76" s="130" t="s">
        <v>100</v>
      </c>
      <c r="C76" s="97">
        <v>649207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6"/>
      <c r="O76" s="57"/>
      <c r="P76" s="57"/>
      <c r="Q76" s="57"/>
      <c r="R76" s="57"/>
      <c r="S76" s="122"/>
      <c r="T76" s="59"/>
      <c r="U76" s="57"/>
      <c r="V76" s="57"/>
      <c r="W76" s="57"/>
      <c r="X76" s="122">
        <v>1</v>
      </c>
      <c r="Y76" s="128">
        <v>587000</v>
      </c>
      <c r="Z76" s="131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</row>
    <row r="77" spans="1:54" s="72" customFormat="1" ht="12">
      <c r="A77" s="51">
        <v>12</v>
      </c>
      <c r="B77" s="130" t="s">
        <v>101</v>
      </c>
      <c r="C77" s="97">
        <f>'[3]Форма'!F8</f>
        <v>649207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6"/>
      <c r="O77" s="57"/>
      <c r="P77" s="57"/>
      <c r="Q77" s="57"/>
      <c r="R77" s="57"/>
      <c r="S77" s="122"/>
      <c r="T77" s="59"/>
      <c r="U77" s="57"/>
      <c r="V77" s="57"/>
      <c r="W77" s="57"/>
      <c r="X77" s="122">
        <v>1</v>
      </c>
      <c r="Y77" s="128">
        <f>'[3]Форма'!E8</f>
        <v>587000</v>
      </c>
      <c r="Z77" s="131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</row>
    <row r="78" spans="1:54" s="72" customFormat="1" ht="12">
      <c r="A78" s="51">
        <v>13</v>
      </c>
      <c r="B78" s="130" t="s">
        <v>102</v>
      </c>
      <c r="C78" s="97">
        <f>'[3]Форма'!F9</f>
        <v>649207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6"/>
      <c r="O78" s="57"/>
      <c r="P78" s="57"/>
      <c r="Q78" s="57"/>
      <c r="R78" s="57"/>
      <c r="S78" s="122"/>
      <c r="T78" s="59"/>
      <c r="U78" s="57"/>
      <c r="V78" s="57"/>
      <c r="W78" s="57"/>
      <c r="X78" s="122">
        <v>1</v>
      </c>
      <c r="Y78" s="128">
        <f>'[3]Форма'!E9</f>
        <v>587000</v>
      </c>
      <c r="Z78" s="131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</row>
    <row r="79" spans="1:54" s="72" customFormat="1" ht="12">
      <c r="A79" s="51">
        <v>14</v>
      </c>
      <c r="B79" s="130" t="s">
        <v>103</v>
      </c>
      <c r="C79" s="97">
        <f>'[3]Форма'!F10</f>
        <v>649207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6"/>
      <c r="O79" s="57"/>
      <c r="P79" s="57"/>
      <c r="Q79" s="57"/>
      <c r="R79" s="57"/>
      <c r="S79" s="122"/>
      <c r="T79" s="59"/>
      <c r="U79" s="57"/>
      <c r="V79" s="57"/>
      <c r="W79" s="57"/>
      <c r="X79" s="122">
        <v>1</v>
      </c>
      <c r="Y79" s="128">
        <f>'[3]Форма'!E10</f>
        <v>587000</v>
      </c>
      <c r="Z79" s="131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</row>
    <row r="80" spans="1:54" s="72" customFormat="1" ht="12">
      <c r="A80" s="51">
        <v>15</v>
      </c>
      <c r="B80" s="130" t="s">
        <v>104</v>
      </c>
      <c r="C80" s="97">
        <f>'[3]Форма'!F11</f>
        <v>649207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6"/>
      <c r="O80" s="57"/>
      <c r="P80" s="57"/>
      <c r="Q80" s="57"/>
      <c r="R80" s="57"/>
      <c r="S80" s="122"/>
      <c r="T80" s="59"/>
      <c r="U80" s="57"/>
      <c r="V80" s="57"/>
      <c r="W80" s="57"/>
      <c r="X80" s="122">
        <v>1</v>
      </c>
      <c r="Y80" s="128">
        <f>'[3]Форма'!E11</f>
        <v>587000</v>
      </c>
      <c r="Z80" s="131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</row>
    <row r="81" spans="1:54" s="72" customFormat="1" ht="12">
      <c r="A81" s="51">
        <v>16</v>
      </c>
      <c r="B81" s="130" t="s">
        <v>105</v>
      </c>
      <c r="C81" s="97">
        <f>'[3]Форма'!F12</f>
        <v>649207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6"/>
      <c r="O81" s="57"/>
      <c r="P81" s="57"/>
      <c r="Q81" s="57"/>
      <c r="R81" s="57"/>
      <c r="S81" s="122"/>
      <c r="T81" s="59"/>
      <c r="U81" s="57"/>
      <c r="V81" s="57"/>
      <c r="W81" s="57"/>
      <c r="X81" s="122">
        <v>1</v>
      </c>
      <c r="Y81" s="128">
        <f>'[3]Форма'!E12</f>
        <v>587000</v>
      </c>
      <c r="Z81" s="131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</row>
    <row r="82" spans="1:54" s="72" customFormat="1" ht="12">
      <c r="A82" s="51">
        <v>17</v>
      </c>
      <c r="B82" s="130" t="s">
        <v>106</v>
      </c>
      <c r="C82" s="97">
        <f>'[3]Форма'!F13</f>
        <v>649207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6"/>
      <c r="O82" s="57"/>
      <c r="P82" s="57"/>
      <c r="Q82" s="57"/>
      <c r="R82" s="57"/>
      <c r="S82" s="122"/>
      <c r="T82" s="59"/>
      <c r="U82" s="57"/>
      <c r="V82" s="57"/>
      <c r="W82" s="57"/>
      <c r="X82" s="122">
        <v>1</v>
      </c>
      <c r="Y82" s="128">
        <f>'[3]Форма'!E13</f>
        <v>587000</v>
      </c>
      <c r="Z82" s="131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</row>
    <row r="83" spans="1:54" s="72" customFormat="1" ht="12">
      <c r="A83" s="51">
        <v>18</v>
      </c>
      <c r="B83" s="130" t="s">
        <v>107</v>
      </c>
      <c r="C83" s="97">
        <f>'[3]Форма'!F14</f>
        <v>649207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6"/>
      <c r="O83" s="57"/>
      <c r="P83" s="57"/>
      <c r="Q83" s="57"/>
      <c r="R83" s="57"/>
      <c r="S83" s="122"/>
      <c r="T83" s="59"/>
      <c r="U83" s="57"/>
      <c r="V83" s="57"/>
      <c r="W83" s="57"/>
      <c r="X83" s="122">
        <v>1</v>
      </c>
      <c r="Y83" s="128">
        <f>'[3]Форма'!E14</f>
        <v>587000</v>
      </c>
      <c r="Z83" s="131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</row>
    <row r="84" spans="1:54" s="72" customFormat="1" ht="12">
      <c r="A84" s="51">
        <v>19</v>
      </c>
      <c r="B84" s="130" t="s">
        <v>108</v>
      </c>
      <c r="C84" s="97">
        <f>'[3]Форма'!F15</f>
        <v>649207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6"/>
      <c r="O84" s="57"/>
      <c r="P84" s="57"/>
      <c r="Q84" s="57"/>
      <c r="R84" s="57"/>
      <c r="S84" s="122"/>
      <c r="T84" s="59"/>
      <c r="U84" s="57"/>
      <c r="V84" s="57"/>
      <c r="W84" s="57"/>
      <c r="X84" s="122">
        <v>1</v>
      </c>
      <c r="Y84" s="128">
        <f>'[3]Форма'!E15</f>
        <v>587000</v>
      </c>
      <c r="Z84" s="131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</row>
    <row r="85" spans="1:54" s="72" customFormat="1" ht="12">
      <c r="A85" s="51">
        <v>20</v>
      </c>
      <c r="B85" s="130" t="s">
        <v>109</v>
      </c>
      <c r="C85" s="97">
        <f>'[3]Форма'!F16</f>
        <v>649207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6"/>
      <c r="O85" s="57"/>
      <c r="P85" s="57"/>
      <c r="Q85" s="57"/>
      <c r="R85" s="57"/>
      <c r="S85" s="122"/>
      <c r="T85" s="59"/>
      <c r="U85" s="57"/>
      <c r="V85" s="57"/>
      <c r="W85" s="57"/>
      <c r="X85" s="122">
        <v>1</v>
      </c>
      <c r="Y85" s="128">
        <f>'[3]Форма'!E16</f>
        <v>587000</v>
      </c>
      <c r="Z85" s="131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</row>
    <row r="86" spans="1:54" s="2" customFormat="1" ht="12">
      <c r="A86" s="51"/>
      <c r="C86" s="79"/>
      <c r="X86" s="132"/>
      <c r="Y86" s="79"/>
      <c r="Z86" s="133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</row>
    <row r="87" spans="1:54" s="2" customFormat="1" ht="12">
      <c r="A87" s="31"/>
      <c r="B87" s="81" t="s">
        <v>77</v>
      </c>
      <c r="C87" s="82"/>
      <c r="D87" s="134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3"/>
      <c r="Y87" s="84"/>
      <c r="Z87" s="74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</row>
    <row r="88" spans="1:54" s="94" customFormat="1" ht="12">
      <c r="A88" s="85" t="s">
        <v>18</v>
      </c>
      <c r="B88" s="85"/>
      <c r="C88" s="135">
        <f>C89+C90+C91+C92+C93+C94+C95+C96+C97+C98+C99+C100+C101+C102</f>
        <v>93628900.2</v>
      </c>
      <c r="D88" s="45">
        <f>SUM(D88:D101)</f>
        <v>25327500.99</v>
      </c>
      <c r="E88" s="44"/>
      <c r="F88" s="44"/>
      <c r="G88" s="44"/>
      <c r="H88" s="44"/>
      <c r="I88" s="44">
        <f>I89+I90+I92+I93+I94+I96+I98+I101</f>
        <v>5764.1900000000005</v>
      </c>
      <c r="J88" s="44">
        <f>J89+J90+J92+J93+J94+J96+J98+J101</f>
        <v>20690000</v>
      </c>
      <c r="K88" s="44"/>
      <c r="L88" s="44"/>
      <c r="M88" s="86">
        <f>M89+M96+M97</f>
        <v>7291.4</v>
      </c>
      <c r="N88" s="88">
        <f>N89+N96+N97</f>
        <v>11608499.01</v>
      </c>
      <c r="O88" s="136">
        <f>O93+O98+O99+O100+O102</f>
        <v>6297.83</v>
      </c>
      <c r="P88" s="136">
        <f>P93+P98+P99+P100+P102</f>
        <v>26859100</v>
      </c>
      <c r="Q88" s="44"/>
      <c r="R88" s="44"/>
      <c r="S88" s="44"/>
      <c r="T88" s="44"/>
      <c r="U88" s="44">
        <f>U96+U98+U100+U102</f>
        <v>797.5</v>
      </c>
      <c r="V88" s="44">
        <f>V96+V98+V100+V102</f>
        <v>5005245.32</v>
      </c>
      <c r="W88" s="44"/>
      <c r="X88" s="44"/>
      <c r="Y88" s="91"/>
      <c r="Z88" s="92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</row>
    <row r="89" spans="1:54" s="59" customFormat="1" ht="12">
      <c r="A89" s="51">
        <v>1</v>
      </c>
      <c r="B89" s="62" t="s">
        <v>87</v>
      </c>
      <c r="C89" s="53">
        <v>9768464.67</v>
      </c>
      <c r="D89" s="137">
        <v>1640000</v>
      </c>
      <c r="E89" s="55"/>
      <c r="F89" s="55"/>
      <c r="G89" s="55"/>
      <c r="H89" s="55"/>
      <c r="I89" s="56">
        <v>961.5</v>
      </c>
      <c r="J89" s="56">
        <v>3200000</v>
      </c>
      <c r="K89" s="55"/>
      <c r="L89" s="55"/>
      <c r="M89" s="56">
        <v>1749</v>
      </c>
      <c r="N89" s="56">
        <v>4460000</v>
      </c>
      <c r="O89" s="56"/>
      <c r="P89" s="56"/>
      <c r="Q89" s="55"/>
      <c r="R89" s="55"/>
      <c r="S89" s="55"/>
      <c r="T89" s="55"/>
      <c r="U89" s="55"/>
      <c r="V89" s="57"/>
      <c r="W89" s="57"/>
      <c r="X89" s="55"/>
      <c r="Y89" s="58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</row>
    <row r="90" spans="1:54" s="59" customFormat="1" ht="12">
      <c r="A90" s="61">
        <v>2</v>
      </c>
      <c r="B90" s="62" t="s">
        <v>86</v>
      </c>
      <c r="C90" s="53">
        <f>'[2]Лист1'!$C$15</f>
        <v>2734948.03</v>
      </c>
      <c r="E90" s="64"/>
      <c r="F90" s="64"/>
      <c r="G90" s="64"/>
      <c r="H90" s="64"/>
      <c r="I90" s="65">
        <v>698</v>
      </c>
      <c r="J90" s="65">
        <v>2600000</v>
      </c>
      <c r="K90" s="64"/>
      <c r="L90" s="64"/>
      <c r="M90" s="65"/>
      <c r="N90" s="65"/>
      <c r="O90" s="65"/>
      <c r="P90" s="65"/>
      <c r="Q90" s="64"/>
      <c r="R90" s="64"/>
      <c r="S90" s="64"/>
      <c r="T90" s="64"/>
      <c r="U90" s="64"/>
      <c r="V90" s="57"/>
      <c r="W90" s="66"/>
      <c r="X90" s="55"/>
      <c r="Y90" s="58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</row>
    <row r="91" spans="1:54" s="59" customFormat="1" ht="12">
      <c r="A91" s="61">
        <v>3</v>
      </c>
      <c r="B91" s="52" t="s">
        <v>90</v>
      </c>
      <c r="C91" s="53">
        <v>2803482.34</v>
      </c>
      <c r="D91" s="68">
        <v>2600000</v>
      </c>
      <c r="E91" s="55"/>
      <c r="F91" s="55"/>
      <c r="G91" s="55"/>
      <c r="H91" s="55"/>
      <c r="I91" s="56"/>
      <c r="J91" s="56"/>
      <c r="K91" s="55"/>
      <c r="L91" s="55"/>
      <c r="M91" s="56"/>
      <c r="N91" s="56"/>
      <c r="O91" s="56"/>
      <c r="P91" s="56"/>
      <c r="Q91" s="55"/>
      <c r="R91" s="55"/>
      <c r="S91" s="138"/>
      <c r="T91" s="55"/>
      <c r="U91" s="55"/>
      <c r="V91" s="57"/>
      <c r="W91" s="57"/>
      <c r="X91" s="55"/>
      <c r="Y91" s="139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</row>
    <row r="92" spans="1:54" s="59" customFormat="1" ht="12">
      <c r="A92" s="61">
        <v>4</v>
      </c>
      <c r="B92" s="62" t="s">
        <v>48</v>
      </c>
      <c r="C92" s="53">
        <v>3320611.75</v>
      </c>
      <c r="D92" s="63"/>
      <c r="E92" s="64"/>
      <c r="F92" s="64"/>
      <c r="G92" s="64"/>
      <c r="H92" s="64"/>
      <c r="I92" s="65">
        <v>1296.1</v>
      </c>
      <c r="J92" s="65">
        <v>3150000</v>
      </c>
      <c r="K92" s="64"/>
      <c r="L92" s="64"/>
      <c r="M92" s="65"/>
      <c r="N92" s="65"/>
      <c r="O92" s="65"/>
      <c r="P92" s="65"/>
      <c r="Q92" s="64"/>
      <c r="R92" s="64"/>
      <c r="S92" s="120"/>
      <c r="T92" s="64"/>
      <c r="U92" s="64"/>
      <c r="V92" s="57"/>
      <c r="W92" s="66"/>
      <c r="X92" s="55"/>
      <c r="Y92" s="14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</row>
    <row r="93" spans="1:54" s="72" customFormat="1" ht="12">
      <c r="A93" s="61">
        <v>5</v>
      </c>
      <c r="B93" s="62" t="s">
        <v>89</v>
      </c>
      <c r="C93" s="53">
        <v>8894497.34</v>
      </c>
      <c r="D93" s="70"/>
      <c r="E93" s="57"/>
      <c r="F93" s="57"/>
      <c r="G93" s="57"/>
      <c r="H93" s="57"/>
      <c r="I93" s="57">
        <v>502.73</v>
      </c>
      <c r="J93" s="65">
        <v>2560000</v>
      </c>
      <c r="K93" s="57"/>
      <c r="L93" s="57"/>
      <c r="M93" s="57"/>
      <c r="N93" s="65"/>
      <c r="O93" s="57">
        <v>1922</v>
      </c>
      <c r="P93" s="65">
        <v>6041000</v>
      </c>
      <c r="Q93" s="57"/>
      <c r="R93" s="57"/>
      <c r="S93" s="122"/>
      <c r="T93" s="57"/>
      <c r="U93" s="57"/>
      <c r="V93" s="57"/>
      <c r="W93" s="57"/>
      <c r="X93" s="55"/>
      <c r="Y93" s="71"/>
      <c r="Z93" s="59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</row>
    <row r="94" spans="1:54" s="72" customFormat="1" ht="12">
      <c r="A94" s="61">
        <v>6</v>
      </c>
      <c r="B94" s="62" t="s">
        <v>88</v>
      </c>
      <c r="C94" s="53">
        <v>3154654.89</v>
      </c>
      <c r="D94" s="70"/>
      <c r="E94" s="57"/>
      <c r="F94" s="57"/>
      <c r="G94" s="57"/>
      <c r="H94" s="57"/>
      <c r="I94" s="57">
        <v>951.8</v>
      </c>
      <c r="J94" s="57">
        <v>3000000</v>
      </c>
      <c r="K94" s="57"/>
      <c r="L94" s="57"/>
      <c r="M94" s="57"/>
      <c r="N94" s="57"/>
      <c r="O94" s="57"/>
      <c r="P94" s="57"/>
      <c r="Q94" s="57"/>
      <c r="R94" s="57"/>
      <c r="S94" s="122"/>
      <c r="T94" s="57"/>
      <c r="U94" s="57"/>
      <c r="V94" s="57"/>
      <c r="W94" s="57"/>
      <c r="X94" s="55"/>
      <c r="Y94" s="71"/>
      <c r="Z94" s="59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</row>
    <row r="95" spans="1:54" s="72" customFormat="1" ht="12">
      <c r="A95" s="61">
        <v>7</v>
      </c>
      <c r="B95" s="52" t="s">
        <v>91</v>
      </c>
      <c r="C95" s="53">
        <v>9253330.36</v>
      </c>
      <c r="D95" s="70">
        <v>8860000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122"/>
      <c r="T95" s="57"/>
      <c r="U95" s="57"/>
      <c r="V95" s="57"/>
      <c r="W95" s="57"/>
      <c r="X95" s="55"/>
      <c r="Y95" s="71"/>
      <c r="Z95" s="59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</row>
    <row r="96" spans="1:54" s="72" customFormat="1" ht="12">
      <c r="A96" s="61">
        <v>8</v>
      </c>
      <c r="B96" s="62" t="s">
        <v>85</v>
      </c>
      <c r="C96" s="53">
        <v>13452686.7</v>
      </c>
      <c r="D96" s="70">
        <v>5120000</v>
      </c>
      <c r="E96" s="57"/>
      <c r="F96" s="57"/>
      <c r="G96" s="57"/>
      <c r="H96" s="57"/>
      <c r="I96" s="57">
        <v>534.33</v>
      </c>
      <c r="J96" s="57">
        <v>1910000</v>
      </c>
      <c r="K96" s="57"/>
      <c r="L96" s="57"/>
      <c r="M96" s="57">
        <v>3080</v>
      </c>
      <c r="N96" s="57">
        <v>1100000</v>
      </c>
      <c r="O96" s="57"/>
      <c r="P96" s="57"/>
      <c r="Q96" s="57"/>
      <c r="R96" s="57"/>
      <c r="S96" s="122"/>
      <c r="T96" s="57"/>
      <c r="U96" s="57">
        <v>374.5</v>
      </c>
      <c r="V96" s="57">
        <v>4705245.32</v>
      </c>
      <c r="W96" s="57"/>
      <c r="X96" s="55"/>
      <c r="Y96" s="71"/>
      <c r="Z96" s="59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</row>
    <row r="97" spans="1:54" s="72" customFormat="1" ht="12">
      <c r="A97" s="61">
        <v>9</v>
      </c>
      <c r="B97" s="62" t="s">
        <v>51</v>
      </c>
      <c r="C97" s="53">
        <v>10644418.39</v>
      </c>
      <c r="D97" s="68">
        <v>4087500.9899999998</v>
      </c>
      <c r="E97" s="55"/>
      <c r="F97" s="55"/>
      <c r="G97" s="55"/>
      <c r="H97" s="55"/>
      <c r="I97" s="56"/>
      <c r="J97" s="56"/>
      <c r="K97" s="55"/>
      <c r="L97" s="55"/>
      <c r="M97" s="56">
        <v>2462.4</v>
      </c>
      <c r="N97" s="56">
        <v>6048499.01</v>
      </c>
      <c r="O97" s="56"/>
      <c r="P97" s="56"/>
      <c r="Q97" s="55"/>
      <c r="R97" s="55"/>
      <c r="S97" s="138"/>
      <c r="T97" s="55"/>
      <c r="W97" s="57"/>
      <c r="X97" s="55"/>
      <c r="Y97" s="139"/>
      <c r="Z97" s="59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</row>
    <row r="98" spans="1:54" s="72" customFormat="1" ht="12">
      <c r="A98" s="61">
        <v>10</v>
      </c>
      <c r="B98" s="62" t="s">
        <v>74</v>
      </c>
      <c r="C98" s="53">
        <v>13632075.25</v>
      </c>
      <c r="D98" s="141">
        <v>3020000</v>
      </c>
      <c r="E98" s="64"/>
      <c r="F98" s="64"/>
      <c r="G98" s="64"/>
      <c r="H98" s="64"/>
      <c r="I98" s="65">
        <v>502.73</v>
      </c>
      <c r="J98" s="65">
        <v>2560000</v>
      </c>
      <c r="K98" s="64"/>
      <c r="L98" s="64"/>
      <c r="O98" s="65">
        <v>1906</v>
      </c>
      <c r="P98" s="65">
        <v>7486000</v>
      </c>
      <c r="Q98" s="64"/>
      <c r="R98" s="64"/>
      <c r="S98" s="120"/>
      <c r="T98" s="64"/>
      <c r="U98" s="121">
        <v>186</v>
      </c>
      <c r="V98" s="57"/>
      <c r="W98" s="66"/>
      <c r="X98" s="55"/>
      <c r="Y98" s="140"/>
      <c r="Z98" s="59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</row>
    <row r="99" spans="1:54" s="59" customFormat="1" ht="12">
      <c r="A99" s="61">
        <v>11</v>
      </c>
      <c r="B99" s="62" t="s">
        <v>92</v>
      </c>
      <c r="C99" s="53">
        <v>3343948.03</v>
      </c>
      <c r="D99" s="63"/>
      <c r="E99" s="55"/>
      <c r="F99" s="55"/>
      <c r="G99" s="55"/>
      <c r="H99" s="55"/>
      <c r="I99" s="56"/>
      <c r="J99" s="56"/>
      <c r="K99" s="55"/>
      <c r="L99" s="73"/>
      <c r="M99" s="56"/>
      <c r="N99" s="56"/>
      <c r="O99" s="56">
        <v>490</v>
      </c>
      <c r="P99" s="56">
        <v>3200000</v>
      </c>
      <c r="Q99" s="55"/>
      <c r="R99" s="55"/>
      <c r="S99" s="138"/>
      <c r="T99" s="55"/>
      <c r="U99" s="73"/>
      <c r="V99" s="57"/>
      <c r="W99" s="57"/>
      <c r="X99" s="55"/>
      <c r="Y99" s="139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</row>
    <row r="100" spans="1:54" s="2" customFormat="1" ht="12">
      <c r="A100" s="61">
        <v>12</v>
      </c>
      <c r="B100" s="52" t="s">
        <v>93</v>
      </c>
      <c r="C100" s="142">
        <v>3662154.89</v>
      </c>
      <c r="D100" s="143"/>
      <c r="E100" s="66"/>
      <c r="F100" s="66"/>
      <c r="G100" s="66"/>
      <c r="H100" s="66"/>
      <c r="I100" s="66"/>
      <c r="J100" s="66"/>
      <c r="K100" s="66"/>
      <c r="L100" s="66"/>
      <c r="O100" s="66">
        <v>272.83</v>
      </c>
      <c r="P100" s="65">
        <v>3200000</v>
      </c>
      <c r="Q100" s="66"/>
      <c r="R100" s="66"/>
      <c r="S100" s="125"/>
      <c r="T100" s="66"/>
      <c r="U100" s="73">
        <v>91</v>
      </c>
      <c r="V100" s="57">
        <v>300000</v>
      </c>
      <c r="W100" s="66"/>
      <c r="X100" s="64"/>
      <c r="Y100" s="144"/>
      <c r="Z100" s="74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</row>
    <row r="101" spans="1:54" s="2" customFormat="1" ht="12">
      <c r="A101" s="61">
        <v>13</v>
      </c>
      <c r="B101" s="52" t="s">
        <v>98</v>
      </c>
      <c r="C101" s="142">
        <v>1831598.03</v>
      </c>
      <c r="D101" s="143"/>
      <c r="E101" s="66"/>
      <c r="F101" s="66"/>
      <c r="G101" s="66"/>
      <c r="H101" s="66"/>
      <c r="I101" s="66">
        <v>317</v>
      </c>
      <c r="J101" s="66">
        <v>1710000</v>
      </c>
      <c r="K101" s="66"/>
      <c r="L101" s="66"/>
      <c r="M101" s="66"/>
      <c r="N101" s="65"/>
      <c r="O101" s="66"/>
      <c r="P101" s="66"/>
      <c r="Q101" s="66"/>
      <c r="R101" s="66"/>
      <c r="S101" s="125"/>
      <c r="T101" s="66"/>
      <c r="U101" s="55"/>
      <c r="V101" s="57"/>
      <c r="W101" s="66"/>
      <c r="X101" s="64"/>
      <c r="Y101" s="14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</row>
    <row r="102" spans="1:51" s="74" customFormat="1" ht="12">
      <c r="A102" s="51">
        <v>14</v>
      </c>
      <c r="B102" s="62" t="s">
        <v>99</v>
      </c>
      <c r="C102" s="54">
        <v>7132029.53</v>
      </c>
      <c r="E102" s="55"/>
      <c r="F102" s="55"/>
      <c r="G102" s="55"/>
      <c r="H102" s="55"/>
      <c r="I102" s="56"/>
      <c r="J102" s="57"/>
      <c r="K102" s="57"/>
      <c r="L102" s="57"/>
      <c r="M102" s="57"/>
      <c r="N102" s="57"/>
      <c r="O102" s="57">
        <v>1707</v>
      </c>
      <c r="P102" s="57">
        <v>6932100</v>
      </c>
      <c r="Q102" s="55"/>
      <c r="R102" s="55"/>
      <c r="S102" s="55"/>
      <c r="T102" s="55"/>
      <c r="U102" s="57">
        <v>146</v>
      </c>
      <c r="V102" s="57"/>
      <c r="W102" s="57"/>
      <c r="X102" s="5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6"/>
    </row>
    <row r="103" spans="3:4" s="75" customFormat="1" ht="12">
      <c r="C103" s="147"/>
      <c r="D103" s="147"/>
    </row>
    <row r="104" s="75" customFormat="1" ht="12"/>
    <row r="105" s="75" customFormat="1" ht="12"/>
    <row r="106" s="75" customFormat="1" ht="12"/>
    <row r="107" s="75" customFormat="1" ht="12"/>
    <row r="108" s="75" customFormat="1" ht="12"/>
    <row r="109" s="75" customFormat="1" ht="12"/>
    <row r="110" s="75" customFormat="1" ht="12"/>
    <row r="111" s="75" customFormat="1" ht="12"/>
    <row r="112" s="75" customFormat="1" ht="12"/>
    <row r="113" s="75" customFormat="1" ht="12"/>
    <row r="114" s="75" customFormat="1" ht="12"/>
    <row r="115" s="75" customFormat="1" ht="12"/>
    <row r="116" s="75" customFormat="1" ht="12"/>
    <row r="117" s="75" customFormat="1" ht="12"/>
    <row r="118" s="75" customFormat="1" ht="12"/>
    <row r="119" s="75" customFormat="1" ht="12"/>
    <row r="120" s="75" customFormat="1" ht="12"/>
    <row r="121" s="75" customFormat="1" ht="12"/>
    <row r="122" s="75" customFormat="1" ht="12"/>
    <row r="123" s="75" customFormat="1" ht="12"/>
    <row r="124" s="75" customFormat="1" ht="12"/>
    <row r="125" s="75" customFormat="1" ht="12"/>
    <row r="126" s="75" customFormat="1" ht="12"/>
    <row r="127" s="75" customFormat="1" ht="12"/>
    <row r="128" s="75" customFormat="1" ht="12"/>
    <row r="129" s="75" customFormat="1" ht="12"/>
    <row r="130" s="75" customFormat="1" ht="12"/>
    <row r="131" s="75" customFormat="1" ht="12"/>
    <row r="132" s="75" customFormat="1" ht="12"/>
    <row r="133" s="75" customFormat="1" ht="12"/>
    <row r="134" s="75" customFormat="1" ht="12"/>
    <row r="135" s="75" customFormat="1" ht="12"/>
    <row r="136" s="75" customFormat="1" ht="12"/>
    <row r="137" s="75" customFormat="1" ht="12"/>
    <row r="138" s="75" customFormat="1" ht="12"/>
    <row r="139" s="75" customFormat="1" ht="12"/>
    <row r="140" s="75" customFormat="1" ht="12"/>
    <row r="141" s="75" customFormat="1" ht="12"/>
    <row r="142" s="75" customFormat="1" ht="12"/>
    <row r="143" s="75" customFormat="1" ht="12"/>
    <row r="144" s="75" customFormat="1" ht="12"/>
    <row r="145" s="75" customFormat="1" ht="12"/>
    <row r="146" s="75" customFormat="1" ht="12"/>
    <row r="147" s="75" customFormat="1" ht="12"/>
    <row r="148" s="75" customFormat="1" ht="12"/>
    <row r="149" s="75" customFormat="1" ht="12"/>
    <row r="150" s="75" customFormat="1" ht="12"/>
    <row r="151" s="75" customFormat="1" ht="12"/>
    <row r="152" s="75" customFormat="1" ht="12"/>
    <row r="153" s="75" customFormat="1" ht="12"/>
    <row r="154" s="75" customFormat="1" ht="12"/>
    <row r="155" s="75" customFormat="1" ht="12"/>
    <row r="156" s="75" customFormat="1" ht="12"/>
    <row r="157" s="75" customFormat="1" ht="12"/>
    <row r="158" s="75" customFormat="1" ht="12"/>
    <row r="159" s="75" customFormat="1" ht="12"/>
    <row r="160" s="75" customFormat="1" ht="12"/>
    <row r="161" s="75" customFormat="1" ht="12"/>
    <row r="162" s="75" customFormat="1" ht="12"/>
    <row r="163" s="75" customFormat="1" ht="12"/>
    <row r="164" s="75" customFormat="1" ht="12"/>
    <row r="165" s="75" customFormat="1" ht="12"/>
    <row r="166" s="75" customFormat="1" ht="12"/>
    <row r="167" s="75" customFormat="1" ht="12"/>
    <row r="168" s="75" customFormat="1" ht="12"/>
    <row r="169" s="75" customFormat="1" ht="12"/>
    <row r="170" s="75" customFormat="1" ht="12"/>
    <row r="171" s="75" customFormat="1" ht="12"/>
    <row r="172" s="75" customFormat="1" ht="12"/>
    <row r="173" s="75" customFormat="1" ht="12"/>
    <row r="174" s="75" customFormat="1" ht="12"/>
    <row r="175" s="75" customFormat="1" ht="12"/>
    <row r="176" s="75" customFormat="1" ht="12"/>
    <row r="177" s="75" customFormat="1" ht="12"/>
    <row r="178" s="75" customFormat="1" ht="12"/>
    <row r="179" s="75" customFormat="1" ht="12"/>
    <row r="180" s="75" customFormat="1" ht="12"/>
    <row r="181" s="75" customFormat="1" ht="12"/>
    <row r="182" s="75" customFormat="1" ht="12"/>
    <row r="183" s="75" customFormat="1" ht="12"/>
    <row r="184" s="75" customFormat="1" ht="12"/>
    <row r="185" s="75" customFormat="1" ht="12"/>
    <row r="186" s="75" customFormat="1" ht="12"/>
    <row r="187" s="75" customFormat="1" ht="12"/>
    <row r="188" s="75" customFormat="1" ht="12"/>
    <row r="189" s="75" customFormat="1" ht="12"/>
    <row r="190" s="75" customFormat="1" ht="12"/>
    <row r="191" s="75" customFormat="1" ht="12"/>
    <row r="192" s="75" customFormat="1" ht="12"/>
    <row r="193" s="75" customFormat="1" ht="12"/>
    <row r="194" s="75" customFormat="1" ht="12"/>
    <row r="195" s="75" customFormat="1" ht="12"/>
    <row r="196" s="75" customFormat="1" ht="12"/>
    <row r="197" s="75" customFormat="1" ht="12"/>
    <row r="198" s="75" customFormat="1" ht="12"/>
    <row r="199" s="75" customFormat="1" ht="12"/>
    <row r="200" s="75" customFormat="1" ht="12"/>
    <row r="201" s="75" customFormat="1" ht="12"/>
    <row r="202" s="75" customFormat="1" ht="12"/>
    <row r="203" s="75" customFormat="1" ht="12"/>
    <row r="204" s="75" customFormat="1" ht="12"/>
    <row r="205" s="75" customFormat="1" ht="12"/>
    <row r="206" s="75" customFormat="1" ht="12"/>
    <row r="207" s="75" customFormat="1" ht="12"/>
    <row r="208" s="75" customFormat="1" ht="12"/>
    <row r="209" s="75" customFormat="1" ht="12"/>
    <row r="210" s="75" customFormat="1" ht="12"/>
    <row r="211" s="75" customFormat="1" ht="12"/>
    <row r="212" s="75" customFormat="1" ht="12"/>
    <row r="213" s="75" customFormat="1" ht="12"/>
    <row r="214" s="75" customFormat="1" ht="12"/>
    <row r="215" s="75" customFormat="1" ht="12"/>
    <row r="216" s="75" customFormat="1" ht="12"/>
    <row r="217" s="75" customFormat="1" ht="12"/>
    <row r="218" s="75" customFormat="1" ht="12"/>
    <row r="219" s="75" customFormat="1" ht="12"/>
    <row r="220" s="75" customFormat="1" ht="12"/>
    <row r="221" s="75" customFormat="1" ht="12"/>
    <row r="222" s="75" customFormat="1" ht="12"/>
    <row r="223" s="75" customFormat="1" ht="12"/>
    <row r="224" s="75" customFormat="1" ht="12"/>
    <row r="225" s="75" customFormat="1" ht="12"/>
    <row r="226" s="75" customFormat="1" ht="12"/>
    <row r="227" s="75" customFormat="1" ht="12"/>
    <row r="228" s="75" customFormat="1" ht="12"/>
    <row r="229" s="75" customFormat="1" ht="12"/>
    <row r="230" s="75" customFormat="1" ht="12"/>
    <row r="231" s="75" customFormat="1" ht="12"/>
    <row r="232" spans="13:22" s="5" customFormat="1" ht="12">
      <c r="M232" s="75"/>
      <c r="O232" s="75"/>
      <c r="S232" s="75"/>
      <c r="T232" s="75"/>
      <c r="U232" s="75"/>
      <c r="V232" s="75"/>
    </row>
    <row r="233" spans="13:22" s="5" customFormat="1" ht="12">
      <c r="M233" s="75"/>
      <c r="O233" s="75"/>
      <c r="S233" s="75"/>
      <c r="T233" s="75"/>
      <c r="U233" s="75"/>
      <c r="V233" s="75"/>
    </row>
    <row r="234" spans="13:22" s="5" customFormat="1" ht="12">
      <c r="M234" s="75"/>
      <c r="O234" s="75"/>
      <c r="S234" s="75"/>
      <c r="T234" s="75"/>
      <c r="U234" s="75"/>
      <c r="V234" s="75"/>
    </row>
    <row r="235" spans="13:22" s="5" customFormat="1" ht="12">
      <c r="M235" s="75"/>
      <c r="O235" s="75"/>
      <c r="S235" s="75"/>
      <c r="T235" s="75"/>
      <c r="U235" s="75"/>
      <c r="V235" s="75"/>
    </row>
    <row r="236" spans="13:22" s="5" customFormat="1" ht="12">
      <c r="M236" s="75"/>
      <c r="O236" s="75"/>
      <c r="S236" s="75"/>
      <c r="T236" s="75"/>
      <c r="U236" s="75"/>
      <c r="V236" s="75"/>
    </row>
    <row r="237" spans="13:22" s="5" customFormat="1" ht="12">
      <c r="M237" s="75"/>
      <c r="O237" s="75"/>
      <c r="S237" s="75"/>
      <c r="T237" s="75"/>
      <c r="U237" s="75"/>
      <c r="V237" s="75"/>
    </row>
    <row r="238" spans="13:22" s="5" customFormat="1" ht="12">
      <c r="M238" s="75"/>
      <c r="O238" s="75"/>
      <c r="S238" s="75"/>
      <c r="T238" s="75"/>
      <c r="U238" s="75"/>
      <c r="V238" s="75"/>
    </row>
    <row r="239" spans="13:22" s="5" customFormat="1" ht="12">
      <c r="M239" s="75"/>
      <c r="O239" s="75"/>
      <c r="S239" s="75"/>
      <c r="T239" s="75"/>
      <c r="U239" s="75"/>
      <c r="V239" s="75"/>
    </row>
    <row r="240" spans="13:22" s="5" customFormat="1" ht="12">
      <c r="M240" s="75"/>
      <c r="O240" s="75"/>
      <c r="S240" s="75"/>
      <c r="T240" s="75"/>
      <c r="U240" s="75"/>
      <c r="V240" s="75"/>
    </row>
    <row r="241" spans="13:22" s="5" customFormat="1" ht="12">
      <c r="M241" s="75"/>
      <c r="O241" s="75"/>
      <c r="S241" s="75"/>
      <c r="T241" s="75"/>
      <c r="U241" s="75"/>
      <c r="V241" s="75"/>
    </row>
    <row r="242" spans="13:22" s="5" customFormat="1" ht="12">
      <c r="M242" s="75"/>
      <c r="O242" s="75"/>
      <c r="S242" s="75"/>
      <c r="T242" s="75"/>
      <c r="U242" s="75"/>
      <c r="V242" s="75"/>
    </row>
    <row r="243" spans="13:22" s="5" customFormat="1" ht="12">
      <c r="M243" s="75"/>
      <c r="O243" s="75"/>
      <c r="S243" s="75"/>
      <c r="T243" s="75"/>
      <c r="U243" s="75"/>
      <c r="V243" s="75"/>
    </row>
    <row r="244" spans="13:22" s="5" customFormat="1" ht="12">
      <c r="M244" s="75"/>
      <c r="O244" s="75"/>
      <c r="S244" s="75"/>
      <c r="T244" s="75"/>
      <c r="U244" s="75"/>
      <c r="V244" s="75"/>
    </row>
    <row r="245" spans="13:22" s="5" customFormat="1" ht="12">
      <c r="M245" s="75"/>
      <c r="O245" s="75"/>
      <c r="S245" s="75"/>
      <c r="T245" s="75"/>
      <c r="U245" s="75"/>
      <c r="V245" s="75"/>
    </row>
    <row r="246" spans="13:22" s="5" customFormat="1" ht="12">
      <c r="M246" s="75"/>
      <c r="O246" s="75"/>
      <c r="S246" s="75"/>
      <c r="T246" s="75"/>
      <c r="U246" s="75"/>
      <c r="V246" s="75"/>
    </row>
    <row r="247" spans="13:22" s="5" customFormat="1" ht="12">
      <c r="M247" s="75"/>
      <c r="O247" s="75"/>
      <c r="S247" s="75"/>
      <c r="T247" s="75"/>
      <c r="U247" s="75"/>
      <c r="V247" s="75"/>
    </row>
    <row r="248" spans="13:22" s="5" customFormat="1" ht="12">
      <c r="M248" s="75"/>
      <c r="O248" s="75"/>
      <c r="S248" s="75"/>
      <c r="T248" s="75"/>
      <c r="U248" s="75"/>
      <c r="V248" s="75"/>
    </row>
    <row r="249" spans="13:22" s="5" customFormat="1" ht="12">
      <c r="M249" s="75"/>
      <c r="O249" s="75"/>
      <c r="S249" s="75"/>
      <c r="T249" s="75"/>
      <c r="U249" s="75"/>
      <c r="V249" s="75"/>
    </row>
    <row r="250" spans="13:22" s="5" customFormat="1" ht="12">
      <c r="M250" s="75"/>
      <c r="O250" s="75"/>
      <c r="S250" s="75"/>
      <c r="T250" s="75"/>
      <c r="U250" s="75"/>
      <c r="V250" s="75"/>
    </row>
    <row r="251" spans="13:22" s="5" customFormat="1" ht="12">
      <c r="M251" s="75"/>
      <c r="O251" s="75"/>
      <c r="S251" s="75"/>
      <c r="T251" s="75"/>
      <c r="U251" s="75"/>
      <c r="V251" s="75"/>
    </row>
    <row r="252" spans="13:22" s="5" customFormat="1" ht="12">
      <c r="M252" s="75"/>
      <c r="O252" s="75"/>
      <c r="S252" s="75"/>
      <c r="T252" s="75"/>
      <c r="U252" s="75"/>
      <c r="V252" s="75"/>
    </row>
    <row r="253" spans="13:22" s="5" customFormat="1" ht="12">
      <c r="M253" s="75"/>
      <c r="O253" s="75"/>
      <c r="S253" s="75"/>
      <c r="T253" s="75"/>
      <c r="U253" s="75"/>
      <c r="V253" s="75"/>
    </row>
    <row r="254" spans="13:22" s="5" customFormat="1" ht="12">
      <c r="M254" s="75"/>
      <c r="O254" s="75"/>
      <c r="S254" s="75"/>
      <c r="T254" s="75"/>
      <c r="U254" s="75"/>
      <c r="V254" s="75"/>
    </row>
    <row r="255" spans="13:22" s="5" customFormat="1" ht="12">
      <c r="M255" s="75"/>
      <c r="O255" s="75"/>
      <c r="S255" s="75"/>
      <c r="T255" s="75"/>
      <c r="U255" s="75"/>
      <c r="V255" s="75"/>
    </row>
    <row r="256" spans="13:22" s="5" customFormat="1" ht="12">
      <c r="M256" s="75"/>
      <c r="O256" s="75"/>
      <c r="S256" s="75"/>
      <c r="T256" s="75"/>
      <c r="U256" s="75"/>
      <c r="V256" s="75"/>
    </row>
    <row r="257" spans="13:22" s="5" customFormat="1" ht="12">
      <c r="M257" s="75"/>
      <c r="O257" s="75"/>
      <c r="S257" s="75"/>
      <c r="T257" s="75"/>
      <c r="U257" s="75"/>
      <c r="V257" s="75"/>
    </row>
    <row r="258" spans="13:22" s="5" customFormat="1" ht="12">
      <c r="M258" s="75"/>
      <c r="O258" s="75"/>
      <c r="S258" s="75"/>
      <c r="T258" s="75"/>
      <c r="U258" s="75"/>
      <c r="V258" s="75"/>
    </row>
    <row r="259" spans="13:22" s="5" customFormat="1" ht="12">
      <c r="M259" s="75"/>
      <c r="O259" s="75"/>
      <c r="S259" s="75"/>
      <c r="T259" s="75"/>
      <c r="U259" s="75"/>
      <c r="V259" s="75"/>
    </row>
    <row r="260" spans="13:22" s="5" customFormat="1" ht="12">
      <c r="M260" s="75"/>
      <c r="O260" s="75"/>
      <c r="S260" s="75"/>
      <c r="T260" s="75"/>
      <c r="U260" s="75"/>
      <c r="V260" s="75"/>
    </row>
    <row r="261" spans="13:22" s="5" customFormat="1" ht="12">
      <c r="M261" s="75"/>
      <c r="O261" s="75"/>
      <c r="S261" s="75"/>
      <c r="T261" s="75"/>
      <c r="U261" s="75"/>
      <c r="V261" s="75"/>
    </row>
    <row r="262" spans="13:22" s="5" customFormat="1" ht="12">
      <c r="M262" s="75"/>
      <c r="O262" s="75"/>
      <c r="S262" s="75"/>
      <c r="T262" s="75"/>
      <c r="U262" s="75"/>
      <c r="V262" s="75"/>
    </row>
    <row r="263" spans="13:22" s="5" customFormat="1" ht="12">
      <c r="M263" s="75"/>
      <c r="O263" s="75"/>
      <c r="S263" s="75"/>
      <c r="T263" s="75"/>
      <c r="U263" s="75"/>
      <c r="V263" s="75"/>
    </row>
    <row r="264" spans="13:22" s="5" customFormat="1" ht="12">
      <c r="M264" s="75"/>
      <c r="O264" s="75"/>
      <c r="S264" s="75"/>
      <c r="T264" s="75"/>
      <c r="U264" s="75"/>
      <c r="V264" s="75"/>
    </row>
    <row r="265" spans="13:22" s="5" customFormat="1" ht="12">
      <c r="M265" s="75"/>
      <c r="O265" s="75"/>
      <c r="S265" s="75"/>
      <c r="T265" s="75"/>
      <c r="U265" s="75"/>
      <c r="V265" s="75"/>
    </row>
    <row r="266" spans="13:22" s="5" customFormat="1" ht="12">
      <c r="M266" s="75"/>
      <c r="O266" s="75"/>
      <c r="S266" s="75"/>
      <c r="T266" s="75"/>
      <c r="U266" s="75"/>
      <c r="V266" s="75"/>
    </row>
    <row r="267" spans="13:22" s="5" customFormat="1" ht="12">
      <c r="M267" s="75"/>
      <c r="O267" s="75"/>
      <c r="S267" s="75"/>
      <c r="T267" s="75"/>
      <c r="U267" s="75"/>
      <c r="V267" s="75"/>
    </row>
    <row r="268" spans="13:22" s="5" customFormat="1" ht="12">
      <c r="M268" s="75"/>
      <c r="O268" s="75"/>
      <c r="S268" s="75"/>
      <c r="T268" s="75"/>
      <c r="U268" s="75"/>
      <c r="V268" s="75"/>
    </row>
    <row r="269" spans="13:22" s="5" customFormat="1" ht="12">
      <c r="M269" s="75"/>
      <c r="O269" s="75"/>
      <c r="S269" s="75"/>
      <c r="T269" s="75"/>
      <c r="U269" s="75"/>
      <c r="V269" s="75"/>
    </row>
    <row r="270" spans="13:22" s="5" customFormat="1" ht="12">
      <c r="M270" s="75"/>
      <c r="O270" s="75"/>
      <c r="S270" s="75"/>
      <c r="T270" s="75"/>
      <c r="U270" s="75"/>
      <c r="V270" s="75"/>
    </row>
    <row r="271" spans="13:22" s="5" customFormat="1" ht="12">
      <c r="M271" s="75"/>
      <c r="O271" s="75"/>
      <c r="S271" s="75"/>
      <c r="T271" s="75"/>
      <c r="U271" s="75"/>
      <c r="V271" s="75"/>
    </row>
    <row r="272" spans="13:22" s="5" customFormat="1" ht="12">
      <c r="M272" s="75"/>
      <c r="O272" s="75"/>
      <c r="S272" s="75"/>
      <c r="T272" s="75"/>
      <c r="U272" s="75"/>
      <c r="V272" s="75"/>
    </row>
    <row r="273" spans="13:22" s="5" customFormat="1" ht="12">
      <c r="M273" s="75"/>
      <c r="O273" s="75"/>
      <c r="S273" s="75"/>
      <c r="T273" s="75"/>
      <c r="U273" s="75"/>
      <c r="V273" s="75"/>
    </row>
    <row r="274" spans="13:22" s="5" customFormat="1" ht="12">
      <c r="M274" s="75"/>
      <c r="O274" s="75"/>
      <c r="S274" s="75"/>
      <c r="T274" s="75"/>
      <c r="U274" s="75"/>
      <c r="V274" s="75"/>
    </row>
    <row r="275" spans="13:22" s="5" customFormat="1" ht="12">
      <c r="M275" s="75"/>
      <c r="O275" s="75"/>
      <c r="S275" s="75"/>
      <c r="T275" s="75"/>
      <c r="U275" s="75"/>
      <c r="V275" s="75"/>
    </row>
    <row r="276" spans="13:22" s="5" customFormat="1" ht="12">
      <c r="M276" s="75"/>
      <c r="O276" s="75"/>
      <c r="S276" s="75"/>
      <c r="T276" s="75"/>
      <c r="U276" s="75"/>
      <c r="V276" s="75"/>
    </row>
    <row r="277" spans="13:22" s="5" customFormat="1" ht="12">
      <c r="M277" s="75"/>
      <c r="O277" s="75"/>
      <c r="S277" s="75"/>
      <c r="T277" s="75"/>
      <c r="U277" s="75"/>
      <c r="V277" s="75"/>
    </row>
    <row r="278" spans="13:22" s="5" customFormat="1" ht="12">
      <c r="M278" s="75"/>
      <c r="O278" s="75"/>
      <c r="S278" s="75"/>
      <c r="T278" s="75"/>
      <c r="U278" s="75"/>
      <c r="V278" s="75"/>
    </row>
    <row r="279" spans="13:22" s="5" customFormat="1" ht="12">
      <c r="M279" s="75"/>
      <c r="O279" s="75"/>
      <c r="S279" s="75"/>
      <c r="T279" s="75"/>
      <c r="U279" s="75"/>
      <c r="V279" s="75"/>
    </row>
    <row r="280" spans="13:22" s="5" customFormat="1" ht="12">
      <c r="M280" s="75"/>
      <c r="O280" s="75"/>
      <c r="S280" s="75"/>
      <c r="T280" s="75"/>
      <c r="U280" s="75"/>
      <c r="V280" s="75"/>
    </row>
    <row r="281" spans="13:22" s="5" customFormat="1" ht="12">
      <c r="M281" s="75"/>
      <c r="O281" s="75"/>
      <c r="S281" s="75"/>
      <c r="T281" s="75"/>
      <c r="U281" s="75"/>
      <c r="V281" s="75"/>
    </row>
    <row r="282" spans="13:22" s="5" customFormat="1" ht="12">
      <c r="M282" s="75"/>
      <c r="O282" s="75"/>
      <c r="S282" s="75"/>
      <c r="T282" s="75"/>
      <c r="U282" s="75"/>
      <c r="V282" s="75"/>
    </row>
    <row r="283" spans="13:22" s="5" customFormat="1" ht="12">
      <c r="M283" s="75"/>
      <c r="O283" s="75"/>
      <c r="S283" s="75"/>
      <c r="T283" s="75"/>
      <c r="U283" s="75"/>
      <c r="V283" s="75"/>
    </row>
    <row r="284" spans="13:22" s="5" customFormat="1" ht="12">
      <c r="M284" s="75"/>
      <c r="O284" s="75"/>
      <c r="S284" s="75"/>
      <c r="T284" s="75"/>
      <c r="U284" s="75"/>
      <c r="V284" s="75"/>
    </row>
    <row r="285" spans="13:22" s="5" customFormat="1" ht="12">
      <c r="M285" s="75"/>
      <c r="O285" s="75"/>
      <c r="S285" s="75"/>
      <c r="T285" s="75"/>
      <c r="U285" s="75"/>
      <c r="V285" s="75"/>
    </row>
    <row r="286" spans="13:22" s="5" customFormat="1" ht="12">
      <c r="M286" s="75"/>
      <c r="O286" s="75"/>
      <c r="S286" s="75"/>
      <c r="T286" s="75"/>
      <c r="U286" s="75"/>
      <c r="V286" s="75"/>
    </row>
    <row r="287" spans="13:22" s="5" customFormat="1" ht="12">
      <c r="M287" s="75"/>
      <c r="O287" s="75"/>
      <c r="S287" s="75"/>
      <c r="T287" s="75"/>
      <c r="U287" s="75"/>
      <c r="V287" s="75"/>
    </row>
    <row r="288" spans="13:22" s="5" customFormat="1" ht="12">
      <c r="M288" s="75"/>
      <c r="O288" s="75"/>
      <c r="S288" s="75"/>
      <c r="T288" s="75"/>
      <c r="U288" s="75"/>
      <c r="V288" s="75"/>
    </row>
    <row r="289" spans="13:22" s="5" customFormat="1" ht="12">
      <c r="M289" s="75"/>
      <c r="O289" s="75"/>
      <c r="S289" s="75"/>
      <c r="T289" s="75"/>
      <c r="U289" s="75"/>
      <c r="V289" s="75"/>
    </row>
    <row r="290" spans="13:22" s="5" customFormat="1" ht="12">
      <c r="M290" s="75"/>
      <c r="O290" s="75"/>
      <c r="S290" s="75"/>
      <c r="T290" s="75"/>
      <c r="U290" s="75"/>
      <c r="V290" s="75"/>
    </row>
    <row r="291" spans="13:22" s="5" customFormat="1" ht="12">
      <c r="M291" s="75"/>
      <c r="O291" s="75"/>
      <c r="S291" s="75"/>
      <c r="T291" s="75"/>
      <c r="U291" s="75"/>
      <c r="V291" s="75"/>
    </row>
    <row r="292" spans="13:22" s="5" customFormat="1" ht="12">
      <c r="M292" s="75"/>
      <c r="O292" s="75"/>
      <c r="S292" s="75"/>
      <c r="T292" s="75"/>
      <c r="U292" s="75"/>
      <c r="V292" s="75"/>
    </row>
    <row r="293" spans="13:22" s="5" customFormat="1" ht="12">
      <c r="M293" s="75"/>
      <c r="O293" s="75"/>
      <c r="S293" s="75"/>
      <c r="T293" s="75"/>
      <c r="U293" s="75"/>
      <c r="V293" s="75"/>
    </row>
    <row r="294" spans="13:22" s="5" customFormat="1" ht="12">
      <c r="M294" s="75"/>
      <c r="O294" s="75"/>
      <c r="S294" s="75"/>
      <c r="T294" s="75"/>
      <c r="U294" s="75"/>
      <c r="V294" s="75"/>
    </row>
    <row r="295" spans="13:22" s="5" customFormat="1" ht="12">
      <c r="M295" s="75"/>
      <c r="O295" s="75"/>
      <c r="S295" s="75"/>
      <c r="T295" s="75"/>
      <c r="U295" s="75"/>
      <c r="V295" s="75"/>
    </row>
    <row r="296" spans="13:22" s="5" customFormat="1" ht="12">
      <c r="M296" s="75"/>
      <c r="O296" s="75"/>
      <c r="S296" s="75"/>
      <c r="T296" s="75"/>
      <c r="U296" s="75"/>
      <c r="V296" s="75"/>
    </row>
    <row r="297" spans="13:22" s="5" customFormat="1" ht="12">
      <c r="M297" s="75"/>
      <c r="O297" s="75"/>
      <c r="S297" s="75"/>
      <c r="T297" s="75"/>
      <c r="U297" s="75"/>
      <c r="V297" s="75"/>
    </row>
    <row r="298" spans="13:22" s="5" customFormat="1" ht="12">
      <c r="M298" s="75"/>
      <c r="O298" s="75"/>
      <c r="S298" s="75"/>
      <c r="T298" s="75"/>
      <c r="U298" s="75"/>
      <c r="V298" s="75"/>
    </row>
    <row r="299" spans="13:22" s="5" customFormat="1" ht="12">
      <c r="M299" s="75"/>
      <c r="O299" s="75"/>
      <c r="S299" s="75"/>
      <c r="T299" s="75"/>
      <c r="U299" s="75"/>
      <c r="V299" s="75"/>
    </row>
    <row r="300" spans="13:22" s="5" customFormat="1" ht="12">
      <c r="M300" s="75"/>
      <c r="O300" s="75"/>
      <c r="S300" s="75"/>
      <c r="T300" s="75"/>
      <c r="U300" s="75"/>
      <c r="V300" s="75"/>
    </row>
    <row r="301" spans="13:22" s="5" customFormat="1" ht="12">
      <c r="M301" s="75"/>
      <c r="O301" s="75"/>
      <c r="S301" s="75"/>
      <c r="T301" s="75"/>
      <c r="U301" s="75"/>
      <c r="V301" s="75"/>
    </row>
    <row r="302" spans="13:22" s="5" customFormat="1" ht="12">
      <c r="M302" s="75"/>
      <c r="O302" s="75"/>
      <c r="S302" s="75"/>
      <c r="T302" s="75"/>
      <c r="U302" s="75"/>
      <c r="V302" s="75"/>
    </row>
    <row r="303" spans="13:22" s="5" customFormat="1" ht="12">
      <c r="M303" s="75"/>
      <c r="O303" s="75"/>
      <c r="S303" s="75"/>
      <c r="T303" s="75"/>
      <c r="U303" s="75"/>
      <c r="V303" s="75"/>
    </row>
    <row r="304" spans="13:22" s="5" customFormat="1" ht="12">
      <c r="M304" s="75"/>
      <c r="O304" s="75"/>
      <c r="S304" s="75"/>
      <c r="T304" s="75"/>
      <c r="U304" s="75"/>
      <c r="V304" s="75"/>
    </row>
    <row r="305" spans="13:22" s="5" customFormat="1" ht="12">
      <c r="M305" s="75"/>
      <c r="O305" s="75"/>
      <c r="S305" s="75"/>
      <c r="T305" s="75"/>
      <c r="U305" s="75"/>
      <c r="V305" s="75"/>
    </row>
    <row r="306" spans="13:22" s="5" customFormat="1" ht="12">
      <c r="M306" s="75"/>
      <c r="O306" s="75"/>
      <c r="S306" s="75"/>
      <c r="T306" s="75"/>
      <c r="U306" s="75"/>
      <c r="V306" s="75"/>
    </row>
    <row r="307" spans="13:22" s="5" customFormat="1" ht="12">
      <c r="M307" s="75"/>
      <c r="O307" s="75"/>
      <c r="S307" s="75"/>
      <c r="T307" s="75"/>
      <c r="U307" s="75"/>
      <c r="V307" s="75"/>
    </row>
    <row r="308" spans="13:22" s="5" customFormat="1" ht="12">
      <c r="M308" s="75"/>
      <c r="O308" s="75"/>
      <c r="S308" s="75"/>
      <c r="T308" s="75"/>
      <c r="U308" s="75"/>
      <c r="V308" s="75"/>
    </row>
    <row r="309" spans="13:22" s="5" customFormat="1" ht="12">
      <c r="M309" s="75"/>
      <c r="O309" s="75"/>
      <c r="S309" s="75"/>
      <c r="T309" s="75"/>
      <c r="U309" s="75"/>
      <c r="V309" s="75"/>
    </row>
    <row r="310" spans="13:22" s="5" customFormat="1" ht="12">
      <c r="M310" s="75"/>
      <c r="O310" s="75"/>
      <c r="S310" s="75"/>
      <c r="T310" s="75"/>
      <c r="U310" s="75"/>
      <c r="V310" s="75"/>
    </row>
    <row r="311" spans="13:22" s="5" customFormat="1" ht="12">
      <c r="M311" s="75"/>
      <c r="O311" s="75"/>
      <c r="S311" s="75"/>
      <c r="T311" s="75"/>
      <c r="U311" s="75"/>
      <c r="V311" s="75"/>
    </row>
    <row r="312" spans="13:22" s="5" customFormat="1" ht="12">
      <c r="M312" s="75"/>
      <c r="O312" s="75"/>
      <c r="S312" s="75"/>
      <c r="T312" s="75"/>
      <c r="U312" s="75"/>
      <c r="V312" s="75"/>
    </row>
    <row r="313" spans="13:22" s="5" customFormat="1" ht="12">
      <c r="M313" s="75"/>
      <c r="O313" s="75"/>
      <c r="S313" s="75"/>
      <c r="T313" s="75"/>
      <c r="U313" s="75"/>
      <c r="V313" s="75"/>
    </row>
    <row r="314" spans="13:22" s="5" customFormat="1" ht="12">
      <c r="M314" s="75"/>
      <c r="O314" s="75"/>
      <c r="S314" s="75"/>
      <c r="T314" s="75"/>
      <c r="U314" s="75"/>
      <c r="V314" s="75"/>
    </row>
    <row r="315" spans="13:22" s="5" customFormat="1" ht="12">
      <c r="M315" s="75"/>
      <c r="O315" s="75"/>
      <c r="S315" s="75"/>
      <c r="T315" s="75"/>
      <c r="U315" s="75"/>
      <c r="V315" s="75"/>
    </row>
    <row r="316" spans="13:22" s="5" customFormat="1" ht="12">
      <c r="M316" s="75"/>
      <c r="O316" s="75"/>
      <c r="S316" s="75"/>
      <c r="T316" s="75"/>
      <c r="U316" s="75"/>
      <c r="V316" s="75"/>
    </row>
    <row r="317" spans="13:22" s="5" customFormat="1" ht="12">
      <c r="M317" s="75"/>
      <c r="O317" s="75"/>
      <c r="S317" s="75"/>
      <c r="T317" s="75"/>
      <c r="U317" s="75"/>
      <c r="V317" s="75"/>
    </row>
    <row r="318" spans="13:22" s="5" customFormat="1" ht="12">
      <c r="M318" s="75"/>
      <c r="O318" s="75"/>
      <c r="S318" s="75"/>
      <c r="T318" s="75"/>
      <c r="U318" s="75"/>
      <c r="V318" s="75"/>
    </row>
    <row r="319" spans="13:22" s="5" customFormat="1" ht="12">
      <c r="M319" s="75"/>
      <c r="O319" s="75"/>
      <c r="S319" s="75"/>
      <c r="T319" s="75"/>
      <c r="U319" s="75"/>
      <c r="V319" s="75"/>
    </row>
    <row r="320" spans="13:22" s="5" customFormat="1" ht="12">
      <c r="M320" s="75"/>
      <c r="O320" s="75"/>
      <c r="S320" s="75"/>
      <c r="T320" s="75"/>
      <c r="U320" s="75"/>
      <c r="V320" s="75"/>
    </row>
    <row r="321" spans="13:22" s="5" customFormat="1" ht="12">
      <c r="M321" s="75"/>
      <c r="O321" s="75"/>
      <c r="S321" s="75"/>
      <c r="T321" s="75"/>
      <c r="U321" s="75"/>
      <c r="V321" s="75"/>
    </row>
    <row r="322" spans="13:22" s="5" customFormat="1" ht="12">
      <c r="M322" s="75"/>
      <c r="O322" s="75"/>
      <c r="S322" s="75"/>
      <c r="T322" s="75"/>
      <c r="U322" s="75"/>
      <c r="V322" s="75"/>
    </row>
    <row r="323" spans="13:22" s="5" customFormat="1" ht="12">
      <c r="M323" s="75"/>
      <c r="O323" s="75"/>
      <c r="S323" s="75"/>
      <c r="T323" s="75"/>
      <c r="U323" s="75"/>
      <c r="V323" s="75"/>
    </row>
    <row r="324" spans="13:22" s="5" customFormat="1" ht="12">
      <c r="M324" s="75"/>
      <c r="O324" s="75"/>
      <c r="S324" s="75"/>
      <c r="T324" s="75"/>
      <c r="U324" s="75"/>
      <c r="V324" s="75"/>
    </row>
    <row r="325" spans="13:22" s="5" customFormat="1" ht="12">
      <c r="M325" s="75"/>
      <c r="O325" s="75"/>
      <c r="S325" s="75"/>
      <c r="T325" s="75"/>
      <c r="U325" s="75"/>
      <c r="V325" s="75"/>
    </row>
    <row r="326" spans="13:22" s="5" customFormat="1" ht="12">
      <c r="M326" s="75"/>
      <c r="O326" s="75"/>
      <c r="S326" s="75"/>
      <c r="T326" s="75"/>
      <c r="U326" s="75"/>
      <c r="V326" s="75"/>
    </row>
    <row r="327" spans="13:22" s="5" customFormat="1" ht="12">
      <c r="M327" s="75"/>
      <c r="O327" s="75"/>
      <c r="S327" s="75"/>
      <c r="T327" s="75"/>
      <c r="U327" s="75"/>
      <c r="V327" s="75"/>
    </row>
    <row r="328" spans="13:22" s="5" customFormat="1" ht="12">
      <c r="M328" s="75"/>
      <c r="O328" s="75"/>
      <c r="S328" s="75"/>
      <c r="T328" s="75"/>
      <c r="U328" s="75"/>
      <c r="V328" s="75"/>
    </row>
    <row r="329" spans="13:22" s="5" customFormat="1" ht="12">
      <c r="M329" s="75"/>
      <c r="O329" s="75"/>
      <c r="S329" s="75"/>
      <c r="T329" s="75"/>
      <c r="U329" s="75"/>
      <c r="V329" s="75"/>
    </row>
    <row r="330" spans="13:22" s="5" customFormat="1" ht="12">
      <c r="M330" s="75"/>
      <c r="O330" s="75"/>
      <c r="S330" s="75"/>
      <c r="T330" s="75"/>
      <c r="U330" s="75"/>
      <c r="V330" s="75"/>
    </row>
    <row r="331" spans="13:22" s="5" customFormat="1" ht="12">
      <c r="M331" s="75"/>
      <c r="O331" s="75"/>
      <c r="S331" s="75"/>
      <c r="T331" s="75"/>
      <c r="U331" s="75"/>
      <c r="V331" s="75"/>
    </row>
    <row r="332" spans="13:22" s="5" customFormat="1" ht="12">
      <c r="M332" s="75"/>
      <c r="O332" s="75"/>
      <c r="S332" s="75"/>
      <c r="T332" s="75"/>
      <c r="U332" s="75"/>
      <c r="V332" s="75"/>
    </row>
    <row r="333" spans="13:22" s="5" customFormat="1" ht="12">
      <c r="M333" s="75"/>
      <c r="O333" s="75"/>
      <c r="S333" s="75"/>
      <c r="T333" s="75"/>
      <c r="U333" s="75"/>
      <c r="V333" s="75"/>
    </row>
    <row r="334" spans="13:22" s="5" customFormat="1" ht="12">
      <c r="M334" s="75"/>
      <c r="O334" s="75"/>
      <c r="S334" s="75"/>
      <c r="T334" s="75"/>
      <c r="U334" s="75"/>
      <c r="V334" s="75"/>
    </row>
    <row r="335" spans="13:22" s="5" customFormat="1" ht="12">
      <c r="M335" s="75"/>
      <c r="O335" s="75"/>
      <c r="S335" s="75"/>
      <c r="T335" s="75"/>
      <c r="U335" s="75"/>
      <c r="V335" s="75"/>
    </row>
    <row r="336" spans="13:22" s="5" customFormat="1" ht="12">
      <c r="M336" s="75"/>
      <c r="O336" s="75"/>
      <c r="S336" s="75"/>
      <c r="T336" s="75"/>
      <c r="U336" s="75"/>
      <c r="V336" s="75"/>
    </row>
    <row r="337" spans="13:22" s="5" customFormat="1" ht="12">
      <c r="M337" s="75"/>
      <c r="O337" s="75"/>
      <c r="S337" s="75"/>
      <c r="T337" s="75"/>
      <c r="U337" s="75"/>
      <c r="V337" s="75"/>
    </row>
    <row r="338" spans="13:22" s="5" customFormat="1" ht="12">
      <c r="M338" s="75"/>
      <c r="O338" s="75"/>
      <c r="S338" s="75"/>
      <c r="T338" s="75"/>
      <c r="U338" s="75"/>
      <c r="V338" s="75"/>
    </row>
    <row r="339" spans="13:22" s="5" customFormat="1" ht="12">
      <c r="M339" s="75"/>
      <c r="O339" s="75"/>
      <c r="S339" s="75"/>
      <c r="T339" s="75"/>
      <c r="U339" s="75"/>
      <c r="V339" s="75"/>
    </row>
    <row r="340" spans="13:22" s="5" customFormat="1" ht="12">
      <c r="M340" s="75"/>
      <c r="O340" s="75"/>
      <c r="S340" s="75"/>
      <c r="T340" s="75"/>
      <c r="U340" s="75"/>
      <c r="V340" s="75"/>
    </row>
    <row r="341" spans="13:22" s="5" customFormat="1" ht="12">
      <c r="M341" s="75"/>
      <c r="O341" s="75"/>
      <c r="S341" s="75"/>
      <c r="T341" s="75"/>
      <c r="U341" s="75"/>
      <c r="V341" s="75"/>
    </row>
    <row r="342" spans="13:22" s="5" customFormat="1" ht="12">
      <c r="M342" s="75"/>
      <c r="O342" s="75"/>
      <c r="S342" s="75"/>
      <c r="T342" s="75"/>
      <c r="U342" s="75"/>
      <c r="V342" s="75"/>
    </row>
    <row r="343" spans="13:22" s="5" customFormat="1" ht="12">
      <c r="M343" s="75"/>
      <c r="O343" s="75"/>
      <c r="S343" s="75"/>
      <c r="T343" s="75"/>
      <c r="U343" s="75"/>
      <c r="V343" s="75"/>
    </row>
    <row r="344" spans="13:22" s="5" customFormat="1" ht="12">
      <c r="M344" s="75"/>
      <c r="O344" s="75"/>
      <c r="S344" s="75"/>
      <c r="T344" s="75"/>
      <c r="U344" s="75"/>
      <c r="V344" s="75"/>
    </row>
    <row r="345" spans="13:22" s="5" customFormat="1" ht="12">
      <c r="M345" s="75"/>
      <c r="O345" s="75"/>
      <c r="S345" s="75"/>
      <c r="T345" s="75"/>
      <c r="U345" s="75"/>
      <c r="V345" s="75"/>
    </row>
    <row r="346" spans="13:22" s="5" customFormat="1" ht="12">
      <c r="M346" s="75"/>
      <c r="O346" s="75"/>
      <c r="S346" s="75"/>
      <c r="T346" s="75"/>
      <c r="U346" s="75"/>
      <c r="V346" s="75"/>
    </row>
    <row r="347" spans="13:22" s="5" customFormat="1" ht="12">
      <c r="M347" s="75"/>
      <c r="O347" s="75"/>
      <c r="S347" s="75"/>
      <c r="T347" s="75"/>
      <c r="U347" s="75"/>
      <c r="V347" s="75"/>
    </row>
    <row r="348" spans="13:22" s="5" customFormat="1" ht="12">
      <c r="M348" s="75"/>
      <c r="O348" s="75"/>
      <c r="S348" s="75"/>
      <c r="T348" s="75"/>
      <c r="U348" s="75"/>
      <c r="V348" s="75"/>
    </row>
    <row r="349" spans="13:22" s="5" customFormat="1" ht="12">
      <c r="M349" s="75"/>
      <c r="O349" s="75"/>
      <c r="S349" s="75"/>
      <c r="T349" s="75"/>
      <c r="U349" s="75"/>
      <c r="V349" s="75"/>
    </row>
    <row r="350" spans="13:22" s="5" customFormat="1" ht="12">
      <c r="M350" s="75"/>
      <c r="O350" s="75"/>
      <c r="S350" s="75"/>
      <c r="T350" s="75"/>
      <c r="U350" s="75"/>
      <c r="V350" s="75"/>
    </row>
    <row r="351" spans="13:22" s="5" customFormat="1" ht="12">
      <c r="M351" s="75"/>
      <c r="O351" s="75"/>
      <c r="S351" s="75"/>
      <c r="T351" s="75"/>
      <c r="U351" s="75"/>
      <c r="V351" s="75"/>
    </row>
    <row r="352" spans="13:22" s="5" customFormat="1" ht="12">
      <c r="M352" s="75"/>
      <c r="O352" s="75"/>
      <c r="S352" s="75"/>
      <c r="T352" s="75"/>
      <c r="U352" s="75"/>
      <c r="V352" s="75"/>
    </row>
    <row r="353" spans="13:22" s="5" customFormat="1" ht="12">
      <c r="M353" s="75"/>
      <c r="O353" s="75"/>
      <c r="S353" s="75"/>
      <c r="T353" s="75"/>
      <c r="U353" s="75"/>
      <c r="V353" s="75"/>
    </row>
    <row r="354" spans="13:22" s="5" customFormat="1" ht="12">
      <c r="M354" s="75"/>
      <c r="O354" s="75"/>
      <c r="S354" s="75"/>
      <c r="T354" s="75"/>
      <c r="U354" s="75"/>
      <c r="V354" s="75"/>
    </row>
    <row r="355" spans="13:22" s="5" customFormat="1" ht="12">
      <c r="M355" s="75"/>
      <c r="O355" s="75"/>
      <c r="S355" s="75"/>
      <c r="T355" s="75"/>
      <c r="U355" s="75"/>
      <c r="V355" s="75"/>
    </row>
    <row r="356" spans="13:22" s="5" customFormat="1" ht="12">
      <c r="M356" s="75"/>
      <c r="O356" s="75"/>
      <c r="S356" s="75"/>
      <c r="T356" s="75"/>
      <c r="U356" s="75"/>
      <c r="V356" s="75"/>
    </row>
    <row r="357" spans="13:22" s="5" customFormat="1" ht="12">
      <c r="M357" s="75"/>
      <c r="O357" s="75"/>
      <c r="S357" s="75"/>
      <c r="T357" s="75"/>
      <c r="U357" s="75"/>
      <c r="V357" s="75"/>
    </row>
    <row r="358" spans="13:22" s="5" customFormat="1" ht="12">
      <c r="M358" s="75"/>
      <c r="O358" s="75"/>
      <c r="S358" s="75"/>
      <c r="T358" s="75"/>
      <c r="U358" s="75"/>
      <c r="V358" s="75"/>
    </row>
    <row r="359" spans="13:22" s="5" customFormat="1" ht="12">
      <c r="M359" s="75"/>
      <c r="O359" s="75"/>
      <c r="S359" s="75"/>
      <c r="T359" s="75"/>
      <c r="U359" s="75"/>
      <c r="V359" s="75"/>
    </row>
    <row r="360" spans="13:22" s="5" customFormat="1" ht="12">
      <c r="M360" s="75"/>
      <c r="O360" s="75"/>
      <c r="S360" s="75"/>
      <c r="T360" s="75"/>
      <c r="U360" s="75"/>
      <c r="V360" s="75"/>
    </row>
    <row r="361" spans="13:22" s="5" customFormat="1" ht="12">
      <c r="M361" s="75"/>
      <c r="O361" s="75"/>
      <c r="S361" s="75"/>
      <c r="T361" s="75"/>
      <c r="U361" s="75"/>
      <c r="V361" s="75"/>
    </row>
    <row r="362" spans="13:22" s="5" customFormat="1" ht="12">
      <c r="M362" s="75"/>
      <c r="O362" s="75"/>
      <c r="S362" s="75"/>
      <c r="T362" s="75"/>
      <c r="U362" s="75"/>
      <c r="V362" s="75"/>
    </row>
    <row r="363" spans="13:22" s="5" customFormat="1" ht="12">
      <c r="M363" s="75"/>
      <c r="O363" s="75"/>
      <c r="S363" s="75"/>
      <c r="T363" s="75"/>
      <c r="U363" s="75"/>
      <c r="V363" s="75"/>
    </row>
    <row r="364" spans="13:22" s="5" customFormat="1" ht="12">
      <c r="M364" s="75"/>
      <c r="O364" s="75"/>
      <c r="S364" s="75"/>
      <c r="T364" s="75"/>
      <c r="U364" s="75"/>
      <c r="V364" s="75"/>
    </row>
    <row r="365" spans="13:22" s="5" customFormat="1" ht="12">
      <c r="M365" s="75"/>
      <c r="O365" s="75"/>
      <c r="S365" s="75"/>
      <c r="T365" s="75"/>
      <c r="U365" s="75"/>
      <c r="V365" s="75"/>
    </row>
    <row r="366" spans="13:22" s="5" customFormat="1" ht="12">
      <c r="M366" s="75"/>
      <c r="O366" s="75"/>
      <c r="S366" s="75"/>
      <c r="T366" s="75"/>
      <c r="U366" s="75"/>
      <c r="V366" s="75"/>
    </row>
    <row r="367" spans="13:22" s="5" customFormat="1" ht="12">
      <c r="M367" s="75"/>
      <c r="O367" s="75"/>
      <c r="S367" s="75"/>
      <c r="T367" s="75"/>
      <c r="U367" s="75"/>
      <c r="V367" s="75"/>
    </row>
    <row r="368" spans="13:22" s="5" customFormat="1" ht="12">
      <c r="M368" s="75"/>
      <c r="O368" s="75"/>
      <c r="S368" s="75"/>
      <c r="T368" s="75"/>
      <c r="U368" s="75"/>
      <c r="V368" s="75"/>
    </row>
    <row r="369" spans="13:22" s="5" customFormat="1" ht="12">
      <c r="M369" s="75"/>
      <c r="O369" s="75"/>
      <c r="S369" s="75"/>
      <c r="T369" s="75"/>
      <c r="U369" s="75"/>
      <c r="V369" s="75"/>
    </row>
    <row r="370" spans="13:22" s="5" customFormat="1" ht="12">
      <c r="M370" s="75"/>
      <c r="O370" s="75"/>
      <c r="S370" s="75"/>
      <c r="T370" s="75"/>
      <c r="U370" s="75"/>
      <c r="V370" s="75"/>
    </row>
    <row r="371" spans="13:22" s="5" customFormat="1" ht="12">
      <c r="M371" s="75"/>
      <c r="O371" s="75"/>
      <c r="S371" s="75"/>
      <c r="T371" s="75"/>
      <c r="U371" s="75"/>
      <c r="V371" s="75"/>
    </row>
    <row r="372" spans="13:22" s="5" customFormat="1" ht="12">
      <c r="M372" s="75"/>
      <c r="O372" s="75"/>
      <c r="S372" s="75"/>
      <c r="T372" s="75"/>
      <c r="U372" s="75"/>
      <c r="V372" s="75"/>
    </row>
    <row r="373" spans="13:22" s="5" customFormat="1" ht="12">
      <c r="M373" s="75"/>
      <c r="O373" s="75"/>
      <c r="S373" s="75"/>
      <c r="T373" s="75"/>
      <c r="U373" s="75"/>
      <c r="V373" s="75"/>
    </row>
    <row r="374" spans="13:22" s="5" customFormat="1" ht="12">
      <c r="M374" s="75"/>
      <c r="O374" s="75"/>
      <c r="S374" s="75"/>
      <c r="T374" s="75"/>
      <c r="U374" s="75"/>
      <c r="V374" s="75"/>
    </row>
    <row r="375" spans="13:22" s="5" customFormat="1" ht="12">
      <c r="M375" s="75"/>
      <c r="O375" s="75"/>
      <c r="S375" s="75"/>
      <c r="T375" s="75"/>
      <c r="U375" s="75"/>
      <c r="V375" s="75"/>
    </row>
    <row r="376" spans="13:22" s="5" customFormat="1" ht="12">
      <c r="M376" s="75"/>
      <c r="O376" s="75"/>
      <c r="S376" s="75"/>
      <c r="T376" s="75"/>
      <c r="U376" s="75"/>
      <c r="V376" s="75"/>
    </row>
    <row r="377" spans="13:22" s="5" customFormat="1" ht="12">
      <c r="M377" s="75"/>
      <c r="O377" s="75"/>
      <c r="S377" s="75"/>
      <c r="T377" s="75"/>
      <c r="U377" s="75"/>
      <c r="V377" s="75"/>
    </row>
    <row r="378" spans="13:22" s="5" customFormat="1" ht="12">
      <c r="M378" s="75"/>
      <c r="O378" s="75"/>
      <c r="S378" s="75"/>
      <c r="T378" s="75"/>
      <c r="U378" s="75"/>
      <c r="V378" s="75"/>
    </row>
    <row r="379" spans="13:22" s="5" customFormat="1" ht="12">
      <c r="M379" s="75"/>
      <c r="O379" s="75"/>
      <c r="S379" s="75"/>
      <c r="T379" s="75"/>
      <c r="U379" s="75"/>
      <c r="V379" s="75"/>
    </row>
    <row r="380" spans="13:22" s="5" customFormat="1" ht="12">
      <c r="M380" s="75"/>
      <c r="O380" s="75"/>
      <c r="S380" s="75"/>
      <c r="T380" s="75"/>
      <c r="U380" s="75"/>
      <c r="V380" s="75"/>
    </row>
    <row r="381" spans="13:22" s="5" customFormat="1" ht="12">
      <c r="M381" s="75"/>
      <c r="O381" s="75"/>
      <c r="S381" s="75"/>
      <c r="T381" s="75"/>
      <c r="U381" s="75"/>
      <c r="V381" s="75"/>
    </row>
    <row r="382" spans="13:22" s="5" customFormat="1" ht="12">
      <c r="M382" s="75"/>
      <c r="O382" s="75"/>
      <c r="S382" s="75"/>
      <c r="T382" s="75"/>
      <c r="U382" s="75"/>
      <c r="V382" s="75"/>
    </row>
    <row r="383" spans="13:22" s="5" customFormat="1" ht="12">
      <c r="M383" s="75"/>
      <c r="O383" s="75"/>
      <c r="S383" s="75"/>
      <c r="T383" s="75"/>
      <c r="U383" s="75"/>
      <c r="V383" s="75"/>
    </row>
    <row r="384" spans="13:22" s="5" customFormat="1" ht="12">
      <c r="M384" s="75"/>
      <c r="O384" s="75"/>
      <c r="S384" s="75"/>
      <c r="T384" s="75"/>
      <c r="U384" s="75"/>
      <c r="V384" s="75"/>
    </row>
    <row r="385" spans="13:22" s="5" customFormat="1" ht="12">
      <c r="M385" s="75"/>
      <c r="O385" s="75"/>
      <c r="S385" s="75"/>
      <c r="T385" s="75"/>
      <c r="U385" s="75"/>
      <c r="V385" s="75"/>
    </row>
    <row r="386" spans="13:22" s="5" customFormat="1" ht="12">
      <c r="M386" s="75"/>
      <c r="O386" s="75"/>
      <c r="S386" s="75"/>
      <c r="T386" s="75"/>
      <c r="U386" s="75"/>
      <c r="V386" s="75"/>
    </row>
    <row r="387" spans="13:22" s="5" customFormat="1" ht="12">
      <c r="M387" s="75"/>
      <c r="O387" s="75"/>
      <c r="S387" s="75"/>
      <c r="T387" s="75"/>
      <c r="U387" s="75"/>
      <c r="V387" s="75"/>
    </row>
    <row r="388" spans="13:22" s="5" customFormat="1" ht="12">
      <c r="M388" s="75"/>
      <c r="O388" s="75"/>
      <c r="S388" s="75"/>
      <c r="T388" s="75"/>
      <c r="U388" s="75"/>
      <c r="V388" s="75"/>
    </row>
    <row r="389" spans="13:22" s="5" customFormat="1" ht="12">
      <c r="M389" s="75"/>
      <c r="O389" s="75"/>
      <c r="S389" s="75"/>
      <c r="T389" s="75"/>
      <c r="U389" s="75"/>
      <c r="V389" s="75"/>
    </row>
    <row r="390" spans="13:22" s="5" customFormat="1" ht="12">
      <c r="M390" s="75"/>
      <c r="O390" s="75"/>
      <c r="S390" s="75"/>
      <c r="T390" s="75"/>
      <c r="U390" s="75"/>
      <c r="V390" s="75"/>
    </row>
    <row r="391" spans="13:22" s="5" customFormat="1" ht="12">
      <c r="M391" s="75"/>
      <c r="O391" s="75"/>
      <c r="S391" s="75"/>
      <c r="T391" s="75"/>
      <c r="U391" s="75"/>
      <c r="V391" s="75"/>
    </row>
    <row r="392" spans="13:22" s="5" customFormat="1" ht="12">
      <c r="M392" s="75"/>
      <c r="O392" s="75"/>
      <c r="S392" s="75"/>
      <c r="T392" s="75"/>
      <c r="U392" s="75"/>
      <c r="V392" s="75"/>
    </row>
    <row r="393" spans="13:22" s="5" customFormat="1" ht="12">
      <c r="M393" s="75"/>
      <c r="O393" s="75"/>
      <c r="S393" s="75"/>
      <c r="T393" s="75"/>
      <c r="U393" s="75"/>
      <c r="V393" s="75"/>
    </row>
    <row r="394" spans="13:22" s="5" customFormat="1" ht="12">
      <c r="M394" s="75"/>
      <c r="O394" s="75"/>
      <c r="S394" s="75"/>
      <c r="T394" s="75"/>
      <c r="U394" s="75"/>
      <c r="V394" s="75"/>
    </row>
    <row r="395" spans="13:22" s="5" customFormat="1" ht="12">
      <c r="M395" s="75"/>
      <c r="O395" s="75"/>
      <c r="S395" s="75"/>
      <c r="T395" s="75"/>
      <c r="U395" s="75"/>
      <c r="V395" s="75"/>
    </row>
    <row r="396" spans="13:22" s="5" customFormat="1" ht="12">
      <c r="M396" s="75"/>
      <c r="O396" s="75"/>
      <c r="S396" s="75"/>
      <c r="T396" s="75"/>
      <c r="U396" s="75"/>
      <c r="V396" s="75"/>
    </row>
    <row r="397" spans="13:22" s="5" customFormat="1" ht="12">
      <c r="M397" s="75"/>
      <c r="O397" s="75"/>
      <c r="S397" s="75"/>
      <c r="T397" s="75"/>
      <c r="U397" s="75"/>
      <c r="V397" s="75"/>
    </row>
    <row r="398" spans="13:22" s="5" customFormat="1" ht="12">
      <c r="M398" s="75"/>
      <c r="O398" s="75"/>
      <c r="S398" s="75"/>
      <c r="T398" s="75"/>
      <c r="U398" s="75"/>
      <c r="V398" s="75"/>
    </row>
    <row r="399" spans="13:22" s="5" customFormat="1" ht="12">
      <c r="M399" s="75"/>
      <c r="O399" s="75"/>
      <c r="S399" s="75"/>
      <c r="T399" s="75"/>
      <c r="U399" s="75"/>
      <c r="V399" s="75"/>
    </row>
    <row r="400" spans="13:22" s="5" customFormat="1" ht="12">
      <c r="M400" s="75"/>
      <c r="O400" s="75"/>
      <c r="S400" s="75"/>
      <c r="T400" s="75"/>
      <c r="U400" s="75"/>
      <c r="V400" s="75"/>
    </row>
    <row r="401" spans="13:22" s="5" customFormat="1" ht="12">
      <c r="M401" s="75"/>
      <c r="O401" s="75"/>
      <c r="S401" s="75"/>
      <c r="T401" s="75"/>
      <c r="U401" s="75"/>
      <c r="V401" s="75"/>
    </row>
    <row r="402" spans="13:22" s="5" customFormat="1" ht="12">
      <c r="M402" s="75"/>
      <c r="O402" s="75"/>
      <c r="S402" s="75"/>
      <c r="T402" s="75"/>
      <c r="U402" s="75"/>
      <c r="V402" s="75"/>
    </row>
    <row r="403" spans="13:22" s="5" customFormat="1" ht="12">
      <c r="M403" s="75"/>
      <c r="O403" s="75"/>
      <c r="S403" s="75"/>
      <c r="T403" s="75"/>
      <c r="U403" s="75"/>
      <c r="V403" s="75"/>
    </row>
    <row r="404" spans="13:22" s="5" customFormat="1" ht="12">
      <c r="M404" s="75"/>
      <c r="O404" s="75"/>
      <c r="S404" s="75"/>
      <c r="T404" s="75"/>
      <c r="U404" s="75"/>
      <c r="V404" s="75"/>
    </row>
    <row r="405" spans="13:22" s="5" customFormat="1" ht="12">
      <c r="M405" s="75"/>
      <c r="O405" s="75"/>
      <c r="S405" s="75"/>
      <c r="T405" s="75"/>
      <c r="U405" s="75"/>
      <c r="V405" s="75"/>
    </row>
    <row r="406" spans="13:22" s="5" customFormat="1" ht="12">
      <c r="M406" s="75"/>
      <c r="O406" s="75"/>
      <c r="S406" s="75"/>
      <c r="T406" s="75"/>
      <c r="U406" s="75"/>
      <c r="V406" s="75"/>
    </row>
    <row r="407" spans="13:22" s="5" customFormat="1" ht="12">
      <c r="M407" s="75"/>
      <c r="O407" s="75"/>
      <c r="S407" s="75"/>
      <c r="T407" s="75"/>
      <c r="U407" s="75"/>
      <c r="V407" s="75"/>
    </row>
    <row r="408" spans="13:22" s="5" customFormat="1" ht="12">
      <c r="M408" s="75"/>
      <c r="O408" s="75"/>
      <c r="S408" s="75"/>
      <c r="T408" s="75"/>
      <c r="U408" s="75"/>
      <c r="V408" s="75"/>
    </row>
    <row r="409" spans="13:22" s="5" customFormat="1" ht="12">
      <c r="M409" s="75"/>
      <c r="O409" s="75"/>
      <c r="S409" s="75"/>
      <c r="T409" s="75"/>
      <c r="U409" s="75"/>
      <c r="V409" s="75"/>
    </row>
    <row r="410" spans="13:22" s="5" customFormat="1" ht="12">
      <c r="M410" s="75"/>
      <c r="O410" s="75"/>
      <c r="S410" s="75"/>
      <c r="T410" s="75"/>
      <c r="U410" s="75"/>
      <c r="V410" s="75"/>
    </row>
    <row r="411" spans="13:22" s="5" customFormat="1" ht="12">
      <c r="M411" s="75"/>
      <c r="O411" s="75"/>
      <c r="S411" s="75"/>
      <c r="T411" s="75"/>
      <c r="U411" s="75"/>
      <c r="V411" s="75"/>
    </row>
    <row r="412" spans="13:22" s="5" customFormat="1" ht="12">
      <c r="M412" s="75"/>
      <c r="O412" s="75"/>
      <c r="S412" s="75"/>
      <c r="T412" s="75"/>
      <c r="U412" s="75"/>
      <c r="V412" s="75"/>
    </row>
    <row r="413" spans="13:22" s="5" customFormat="1" ht="12">
      <c r="M413" s="75"/>
      <c r="O413" s="75"/>
      <c r="S413" s="75"/>
      <c r="T413" s="75"/>
      <c r="U413" s="75"/>
      <c r="V413" s="75"/>
    </row>
    <row r="414" spans="13:22" s="5" customFormat="1" ht="12">
      <c r="M414" s="75"/>
      <c r="O414" s="75"/>
      <c r="S414" s="75"/>
      <c r="T414" s="75"/>
      <c r="U414" s="75"/>
      <c r="V414" s="75"/>
    </row>
    <row r="415" spans="13:22" s="5" customFormat="1" ht="12">
      <c r="M415" s="75"/>
      <c r="O415" s="75"/>
      <c r="S415" s="75"/>
      <c r="T415" s="75"/>
      <c r="U415" s="75"/>
      <c r="V415" s="75"/>
    </row>
    <row r="416" spans="13:22" s="5" customFormat="1" ht="12">
      <c r="M416" s="75"/>
      <c r="O416" s="75"/>
      <c r="S416" s="75"/>
      <c r="T416" s="75"/>
      <c r="U416" s="75"/>
      <c r="V416" s="75"/>
    </row>
    <row r="417" spans="13:22" s="5" customFormat="1" ht="12">
      <c r="M417" s="75"/>
      <c r="O417" s="75"/>
      <c r="S417" s="75"/>
      <c r="T417" s="75"/>
      <c r="U417" s="75"/>
      <c r="V417" s="75"/>
    </row>
    <row r="418" spans="13:22" s="5" customFormat="1" ht="12">
      <c r="M418" s="75"/>
      <c r="O418" s="75"/>
      <c r="S418" s="75"/>
      <c r="T418" s="75"/>
      <c r="U418" s="75"/>
      <c r="V418" s="75"/>
    </row>
    <row r="419" spans="13:22" s="5" customFormat="1" ht="12">
      <c r="M419" s="75"/>
      <c r="O419" s="75"/>
      <c r="S419" s="75"/>
      <c r="T419" s="75"/>
      <c r="U419" s="75"/>
      <c r="V419" s="75"/>
    </row>
    <row r="420" spans="13:22" s="5" customFormat="1" ht="12">
      <c r="M420" s="75"/>
      <c r="O420" s="75"/>
      <c r="S420" s="75"/>
      <c r="T420" s="75"/>
      <c r="U420" s="75"/>
      <c r="V420" s="75"/>
    </row>
    <row r="421" spans="13:22" s="5" customFormat="1" ht="12">
      <c r="M421" s="75"/>
      <c r="O421" s="75"/>
      <c r="S421" s="75"/>
      <c r="T421" s="75"/>
      <c r="U421" s="75"/>
      <c r="V421" s="75"/>
    </row>
    <row r="422" spans="13:22" s="5" customFormat="1" ht="12">
      <c r="M422" s="75"/>
      <c r="O422" s="75"/>
      <c r="S422" s="75"/>
      <c r="T422" s="75"/>
      <c r="U422" s="75"/>
      <c r="V422" s="75"/>
    </row>
    <row r="423" spans="13:22" s="5" customFormat="1" ht="12">
      <c r="M423" s="75"/>
      <c r="O423" s="75"/>
      <c r="S423" s="75"/>
      <c r="T423" s="75"/>
      <c r="U423" s="75"/>
      <c r="V423" s="75"/>
    </row>
    <row r="424" spans="13:22" s="5" customFormat="1" ht="12">
      <c r="M424" s="75"/>
      <c r="O424" s="75"/>
      <c r="S424" s="75"/>
      <c r="T424" s="75"/>
      <c r="U424" s="75"/>
      <c r="V424" s="75"/>
    </row>
    <row r="425" spans="13:22" s="5" customFormat="1" ht="12">
      <c r="M425" s="75"/>
      <c r="O425" s="75"/>
      <c r="S425" s="75"/>
      <c r="T425" s="75"/>
      <c r="U425" s="75"/>
      <c r="V425" s="75"/>
    </row>
    <row r="426" spans="13:22" s="5" customFormat="1" ht="12">
      <c r="M426" s="75"/>
      <c r="O426" s="75"/>
      <c r="S426" s="75"/>
      <c r="T426" s="75"/>
      <c r="U426" s="75"/>
      <c r="V426" s="75"/>
    </row>
    <row r="427" spans="13:22" s="5" customFormat="1" ht="12">
      <c r="M427" s="75"/>
      <c r="O427" s="75"/>
      <c r="S427" s="75"/>
      <c r="T427" s="75"/>
      <c r="U427" s="75"/>
      <c r="V427" s="75"/>
    </row>
    <row r="428" spans="13:22" s="5" customFormat="1" ht="12">
      <c r="M428" s="75"/>
      <c r="O428" s="75"/>
      <c r="S428" s="75"/>
      <c r="T428" s="75"/>
      <c r="U428" s="75"/>
      <c r="V428" s="75"/>
    </row>
    <row r="429" spans="13:22" s="5" customFormat="1" ht="12">
      <c r="M429" s="75"/>
      <c r="O429" s="75"/>
      <c r="S429" s="75"/>
      <c r="T429" s="75"/>
      <c r="U429" s="75"/>
      <c r="V429" s="75"/>
    </row>
    <row r="430" spans="13:22" s="5" customFormat="1" ht="12">
      <c r="M430" s="75"/>
      <c r="O430" s="75"/>
      <c r="S430" s="75"/>
      <c r="T430" s="75"/>
      <c r="U430" s="75"/>
      <c r="V430" s="75"/>
    </row>
    <row r="431" spans="13:22" s="5" customFormat="1" ht="12">
      <c r="M431" s="75"/>
      <c r="O431" s="75"/>
      <c r="S431" s="75"/>
      <c r="T431" s="75"/>
      <c r="U431" s="75"/>
      <c r="V431" s="75"/>
    </row>
    <row r="432" spans="13:22" s="5" customFormat="1" ht="12">
      <c r="M432" s="75"/>
      <c r="O432" s="75"/>
      <c r="S432" s="75"/>
      <c r="T432" s="75"/>
      <c r="U432" s="75"/>
      <c r="V432" s="75"/>
    </row>
    <row r="433" spans="13:22" s="5" customFormat="1" ht="12">
      <c r="M433" s="75"/>
      <c r="O433" s="75"/>
      <c r="S433" s="75"/>
      <c r="T433" s="75"/>
      <c r="U433" s="75"/>
      <c r="V433" s="75"/>
    </row>
    <row r="434" spans="13:22" s="5" customFormat="1" ht="12">
      <c r="M434" s="75"/>
      <c r="O434" s="75"/>
      <c r="S434" s="75"/>
      <c r="T434" s="75"/>
      <c r="U434" s="75"/>
      <c r="V434" s="75"/>
    </row>
    <row r="435" spans="13:22" s="5" customFormat="1" ht="12">
      <c r="M435" s="75"/>
      <c r="O435" s="75"/>
      <c r="S435" s="75"/>
      <c r="T435" s="75"/>
      <c r="U435" s="75"/>
      <c r="V435" s="75"/>
    </row>
    <row r="436" spans="13:22" s="5" customFormat="1" ht="12">
      <c r="M436" s="75"/>
      <c r="O436" s="75"/>
      <c r="S436" s="75"/>
      <c r="T436" s="75"/>
      <c r="U436" s="75"/>
      <c r="V436" s="75"/>
    </row>
    <row r="437" spans="13:22" s="5" customFormat="1" ht="12">
      <c r="M437" s="75"/>
      <c r="O437" s="75"/>
      <c r="S437" s="75"/>
      <c r="T437" s="75"/>
      <c r="U437" s="75"/>
      <c r="V437" s="75"/>
    </row>
    <row r="438" spans="13:22" s="5" customFormat="1" ht="12">
      <c r="M438" s="75"/>
      <c r="O438" s="75"/>
      <c r="S438" s="75"/>
      <c r="T438" s="75"/>
      <c r="U438" s="75"/>
      <c r="V438" s="75"/>
    </row>
    <row r="439" spans="13:22" s="5" customFormat="1" ht="12">
      <c r="M439" s="75"/>
      <c r="O439" s="75"/>
      <c r="S439" s="75"/>
      <c r="T439" s="75"/>
      <c r="U439" s="75"/>
      <c r="V439" s="75"/>
    </row>
    <row r="440" spans="13:22" s="5" customFormat="1" ht="12">
      <c r="M440" s="75"/>
      <c r="O440" s="75"/>
      <c r="S440" s="75"/>
      <c r="T440" s="75"/>
      <c r="U440" s="75"/>
      <c r="V440" s="75"/>
    </row>
    <row r="441" spans="13:22" s="5" customFormat="1" ht="12">
      <c r="M441" s="75"/>
      <c r="O441" s="75"/>
      <c r="S441" s="75"/>
      <c r="T441" s="75"/>
      <c r="U441" s="75"/>
      <c r="V441" s="75"/>
    </row>
    <row r="442" spans="13:22" s="5" customFormat="1" ht="12">
      <c r="M442" s="75"/>
      <c r="O442" s="75"/>
      <c r="S442" s="75"/>
      <c r="T442" s="75"/>
      <c r="U442" s="75"/>
      <c r="V442" s="75"/>
    </row>
    <row r="443" spans="13:22" s="5" customFormat="1" ht="12">
      <c r="M443" s="75"/>
      <c r="O443" s="75"/>
      <c r="S443" s="75"/>
      <c r="T443" s="75"/>
      <c r="U443" s="75"/>
      <c r="V443" s="75"/>
    </row>
    <row r="444" spans="13:22" s="5" customFormat="1" ht="12">
      <c r="M444" s="75"/>
      <c r="O444" s="75"/>
      <c r="S444" s="75"/>
      <c r="T444" s="75"/>
      <c r="U444" s="75"/>
      <c r="V444" s="75"/>
    </row>
    <row r="445" spans="13:22" s="5" customFormat="1" ht="12">
      <c r="M445" s="75"/>
      <c r="O445" s="75"/>
      <c r="S445" s="75"/>
      <c r="T445" s="75"/>
      <c r="U445" s="75"/>
      <c r="V445" s="75"/>
    </row>
    <row r="446" spans="13:22" s="5" customFormat="1" ht="12">
      <c r="M446" s="75"/>
      <c r="O446" s="75"/>
      <c r="S446" s="75"/>
      <c r="T446" s="75"/>
      <c r="U446" s="75"/>
      <c r="V446" s="75"/>
    </row>
    <row r="447" spans="13:22" s="5" customFormat="1" ht="12">
      <c r="M447" s="75"/>
      <c r="O447" s="75"/>
      <c r="S447" s="75"/>
      <c r="T447" s="75"/>
      <c r="U447" s="75"/>
      <c r="V447" s="75"/>
    </row>
    <row r="448" spans="13:22" s="5" customFormat="1" ht="12">
      <c r="M448" s="75"/>
      <c r="O448" s="75"/>
      <c r="S448" s="75"/>
      <c r="T448" s="75"/>
      <c r="U448" s="75"/>
      <c r="V448" s="75"/>
    </row>
    <row r="449" spans="13:22" s="5" customFormat="1" ht="12">
      <c r="M449" s="75"/>
      <c r="O449" s="75"/>
      <c r="S449" s="75"/>
      <c r="T449" s="75"/>
      <c r="U449" s="75"/>
      <c r="V449" s="75"/>
    </row>
    <row r="450" spans="13:22" s="5" customFormat="1" ht="12">
      <c r="M450" s="75"/>
      <c r="O450" s="75"/>
      <c r="S450" s="75"/>
      <c r="T450" s="75"/>
      <c r="U450" s="75"/>
      <c r="V450" s="75"/>
    </row>
    <row r="451" spans="13:22" s="5" customFormat="1" ht="12">
      <c r="M451" s="75"/>
      <c r="O451" s="75"/>
      <c r="S451" s="75"/>
      <c r="T451" s="75"/>
      <c r="U451" s="75"/>
      <c r="V451" s="75"/>
    </row>
    <row r="452" spans="13:22" s="5" customFormat="1" ht="12">
      <c r="M452" s="75"/>
      <c r="O452" s="75"/>
      <c r="S452" s="75"/>
      <c r="T452" s="75"/>
      <c r="U452" s="75"/>
      <c r="V452" s="75"/>
    </row>
    <row r="453" spans="13:22" s="5" customFormat="1" ht="12">
      <c r="M453" s="75"/>
      <c r="O453" s="75"/>
      <c r="S453" s="75"/>
      <c r="T453" s="75"/>
      <c r="U453" s="75"/>
      <c r="V453" s="75"/>
    </row>
    <row r="454" spans="13:22" s="5" customFormat="1" ht="12">
      <c r="M454" s="75"/>
      <c r="O454" s="75"/>
      <c r="S454" s="75"/>
      <c r="T454" s="75"/>
      <c r="U454" s="75"/>
      <c r="V454" s="75"/>
    </row>
    <row r="455" spans="13:22" s="5" customFormat="1" ht="12">
      <c r="M455" s="75"/>
      <c r="O455" s="75"/>
      <c r="S455" s="75"/>
      <c r="T455" s="75"/>
      <c r="U455" s="75"/>
      <c r="V455" s="75"/>
    </row>
    <row r="456" spans="13:22" s="5" customFormat="1" ht="12">
      <c r="M456" s="75"/>
      <c r="O456" s="75"/>
      <c r="S456" s="75"/>
      <c r="T456" s="75"/>
      <c r="U456" s="75"/>
      <c r="V456" s="75"/>
    </row>
    <row r="457" spans="13:22" s="5" customFormat="1" ht="12">
      <c r="M457" s="75"/>
      <c r="O457" s="75"/>
      <c r="S457" s="75"/>
      <c r="T457" s="75"/>
      <c r="U457" s="75"/>
      <c r="V457" s="75"/>
    </row>
    <row r="458" spans="13:22" s="5" customFormat="1" ht="12">
      <c r="M458" s="75"/>
      <c r="O458" s="75"/>
      <c r="S458" s="75"/>
      <c r="T458" s="75"/>
      <c r="U458" s="75"/>
      <c r="V458" s="75"/>
    </row>
    <row r="459" spans="13:22" s="5" customFormat="1" ht="12">
      <c r="M459" s="75"/>
      <c r="O459" s="75"/>
      <c r="S459" s="75"/>
      <c r="T459" s="75"/>
      <c r="U459" s="75"/>
      <c r="V459" s="75"/>
    </row>
    <row r="460" spans="13:22" s="5" customFormat="1" ht="12">
      <c r="M460" s="75"/>
      <c r="O460" s="75"/>
      <c r="S460" s="75"/>
      <c r="T460" s="75"/>
      <c r="U460" s="75"/>
      <c r="V460" s="75"/>
    </row>
    <row r="461" spans="13:22" s="5" customFormat="1" ht="12">
      <c r="M461" s="75"/>
      <c r="O461" s="75"/>
      <c r="S461" s="75"/>
      <c r="T461" s="75"/>
      <c r="U461" s="75"/>
      <c r="V461" s="75"/>
    </row>
    <row r="462" spans="13:22" s="5" customFormat="1" ht="12">
      <c r="M462" s="75"/>
      <c r="O462" s="75"/>
      <c r="S462" s="75"/>
      <c r="T462" s="75"/>
      <c r="U462" s="75"/>
      <c r="V462" s="75"/>
    </row>
    <row r="463" spans="13:22" s="5" customFormat="1" ht="12">
      <c r="M463" s="75"/>
      <c r="O463" s="75"/>
      <c r="S463" s="75"/>
      <c r="T463" s="75"/>
      <c r="U463" s="75"/>
      <c r="V463" s="75"/>
    </row>
    <row r="464" spans="13:22" s="5" customFormat="1" ht="12">
      <c r="M464" s="75"/>
      <c r="O464" s="75"/>
      <c r="S464" s="75"/>
      <c r="T464" s="75"/>
      <c r="U464" s="75"/>
      <c r="V464" s="75"/>
    </row>
    <row r="465" spans="13:22" s="5" customFormat="1" ht="12">
      <c r="M465" s="75"/>
      <c r="O465" s="75"/>
      <c r="S465" s="75"/>
      <c r="T465" s="75"/>
      <c r="U465" s="75"/>
      <c r="V465" s="75"/>
    </row>
    <row r="466" spans="13:22" s="5" customFormat="1" ht="12">
      <c r="M466" s="75"/>
      <c r="O466" s="75"/>
      <c r="S466" s="75"/>
      <c r="T466" s="75"/>
      <c r="U466" s="75"/>
      <c r="V466" s="75"/>
    </row>
    <row r="467" spans="13:22" s="5" customFormat="1" ht="12">
      <c r="M467" s="75"/>
      <c r="O467" s="75"/>
      <c r="S467" s="75"/>
      <c r="T467" s="75"/>
      <c r="U467" s="75"/>
      <c r="V467" s="75"/>
    </row>
    <row r="468" spans="13:22" s="5" customFormat="1" ht="12">
      <c r="M468" s="75"/>
      <c r="O468" s="75"/>
      <c r="S468" s="75"/>
      <c r="T468" s="75"/>
      <c r="U468" s="75"/>
      <c r="V468" s="75"/>
    </row>
    <row r="469" spans="13:22" s="5" customFormat="1" ht="12">
      <c r="M469" s="75"/>
      <c r="O469" s="75"/>
      <c r="S469" s="75"/>
      <c r="T469" s="75"/>
      <c r="U469" s="75"/>
      <c r="V469" s="75"/>
    </row>
    <row r="470" spans="13:22" s="5" customFormat="1" ht="12">
      <c r="M470" s="75"/>
      <c r="O470" s="75"/>
      <c r="S470" s="75"/>
      <c r="T470" s="75"/>
      <c r="U470" s="75"/>
      <c r="V470" s="75"/>
    </row>
    <row r="471" spans="13:22" s="5" customFormat="1" ht="12">
      <c r="M471" s="75"/>
      <c r="O471" s="75"/>
      <c r="S471" s="75"/>
      <c r="T471" s="75"/>
      <c r="U471" s="75"/>
      <c r="V471" s="75"/>
    </row>
    <row r="472" spans="13:22" s="5" customFormat="1" ht="12">
      <c r="M472" s="75"/>
      <c r="O472" s="75"/>
      <c r="S472" s="75"/>
      <c r="T472" s="75"/>
      <c r="U472" s="75"/>
      <c r="V472" s="75"/>
    </row>
    <row r="473" spans="13:22" s="5" customFormat="1" ht="12">
      <c r="M473" s="75"/>
      <c r="O473" s="75"/>
      <c r="S473" s="75"/>
      <c r="T473" s="75"/>
      <c r="U473" s="75"/>
      <c r="V473" s="75"/>
    </row>
    <row r="474" spans="13:22" s="5" customFormat="1" ht="12">
      <c r="M474" s="75"/>
      <c r="O474" s="75"/>
      <c r="S474" s="75"/>
      <c r="T474" s="75"/>
      <c r="U474" s="75"/>
      <c r="V474" s="75"/>
    </row>
    <row r="475" spans="13:22" s="5" customFormat="1" ht="12">
      <c r="M475" s="75"/>
      <c r="O475" s="75"/>
      <c r="S475" s="75"/>
      <c r="T475" s="75"/>
      <c r="U475" s="75"/>
      <c r="V475" s="75"/>
    </row>
    <row r="476" spans="13:22" s="5" customFormat="1" ht="12">
      <c r="M476" s="75"/>
      <c r="O476" s="75"/>
      <c r="S476" s="75"/>
      <c r="T476" s="75"/>
      <c r="U476" s="75"/>
      <c r="V476" s="75"/>
    </row>
    <row r="477" spans="13:22" s="5" customFormat="1" ht="12">
      <c r="M477" s="75"/>
      <c r="O477" s="75"/>
      <c r="S477" s="75"/>
      <c r="T477" s="75"/>
      <c r="U477" s="75"/>
      <c r="V477" s="75"/>
    </row>
    <row r="478" spans="13:22" s="5" customFormat="1" ht="12">
      <c r="M478" s="75"/>
      <c r="O478" s="75"/>
      <c r="S478" s="75"/>
      <c r="T478" s="75"/>
      <c r="U478" s="75"/>
      <c r="V478" s="75"/>
    </row>
    <row r="479" spans="13:22" s="5" customFormat="1" ht="12">
      <c r="M479" s="75"/>
      <c r="O479" s="75"/>
      <c r="S479" s="75"/>
      <c r="T479" s="75"/>
      <c r="U479" s="75"/>
      <c r="V479" s="75"/>
    </row>
    <row r="480" spans="13:22" s="5" customFormat="1" ht="12">
      <c r="M480" s="75"/>
      <c r="O480" s="75"/>
      <c r="S480" s="75"/>
      <c r="T480" s="75"/>
      <c r="U480" s="75"/>
      <c r="V480" s="75"/>
    </row>
    <row r="481" spans="13:22" s="5" customFormat="1" ht="12">
      <c r="M481" s="75"/>
      <c r="O481" s="75"/>
      <c r="S481" s="75"/>
      <c r="T481" s="75"/>
      <c r="U481" s="75"/>
      <c r="V481" s="75"/>
    </row>
    <row r="482" spans="13:22" s="5" customFormat="1" ht="12">
      <c r="M482" s="75"/>
      <c r="O482" s="75"/>
      <c r="S482" s="75"/>
      <c r="T482" s="75"/>
      <c r="U482" s="75"/>
      <c r="V482" s="75"/>
    </row>
    <row r="483" spans="13:22" s="5" customFormat="1" ht="12">
      <c r="M483" s="75"/>
      <c r="O483" s="75"/>
      <c r="S483" s="75"/>
      <c r="T483" s="75"/>
      <c r="U483" s="75"/>
      <c r="V483" s="75"/>
    </row>
    <row r="484" spans="13:22" s="5" customFormat="1" ht="12">
      <c r="M484" s="75"/>
      <c r="O484" s="75"/>
      <c r="S484" s="75"/>
      <c r="T484" s="75"/>
      <c r="U484" s="75"/>
      <c r="V484" s="75"/>
    </row>
    <row r="485" spans="13:22" s="5" customFormat="1" ht="12">
      <c r="M485" s="75"/>
      <c r="O485" s="75"/>
      <c r="S485" s="75"/>
      <c r="T485" s="75"/>
      <c r="U485" s="75"/>
      <c r="V485" s="75"/>
    </row>
    <row r="486" spans="13:22" s="5" customFormat="1" ht="12">
      <c r="M486" s="75"/>
      <c r="O486" s="75"/>
      <c r="S486" s="75"/>
      <c r="T486" s="75"/>
      <c r="U486" s="75"/>
      <c r="V486" s="75"/>
    </row>
    <row r="487" spans="13:22" s="5" customFormat="1" ht="12">
      <c r="M487" s="75"/>
      <c r="O487" s="75"/>
      <c r="S487" s="75"/>
      <c r="T487" s="75"/>
      <c r="U487" s="75"/>
      <c r="V487" s="75"/>
    </row>
    <row r="488" spans="13:22" s="5" customFormat="1" ht="12">
      <c r="M488" s="75"/>
      <c r="O488" s="75"/>
      <c r="S488" s="75"/>
      <c r="T488" s="75"/>
      <c r="U488" s="75"/>
      <c r="V488" s="75"/>
    </row>
    <row r="489" spans="13:22" s="5" customFormat="1" ht="12">
      <c r="M489" s="75"/>
      <c r="O489" s="75"/>
      <c r="S489" s="75"/>
      <c r="T489" s="75"/>
      <c r="U489" s="75"/>
      <c r="V489" s="75"/>
    </row>
    <row r="490" spans="13:22" s="5" customFormat="1" ht="12">
      <c r="M490" s="75"/>
      <c r="O490" s="75"/>
      <c r="S490" s="75"/>
      <c r="T490" s="75"/>
      <c r="U490" s="75"/>
      <c r="V490" s="75"/>
    </row>
    <row r="491" spans="13:22" s="5" customFormat="1" ht="12">
      <c r="M491" s="75"/>
      <c r="O491" s="75"/>
      <c r="S491" s="75"/>
      <c r="T491" s="75"/>
      <c r="U491" s="75"/>
      <c r="V491" s="75"/>
    </row>
    <row r="492" spans="13:22" s="5" customFormat="1" ht="12">
      <c r="M492" s="75"/>
      <c r="O492" s="75"/>
      <c r="S492" s="75"/>
      <c r="T492" s="75"/>
      <c r="U492" s="75"/>
      <c r="V492" s="75"/>
    </row>
    <row r="493" spans="13:22" s="5" customFormat="1" ht="12">
      <c r="M493" s="75"/>
      <c r="O493" s="75"/>
      <c r="S493" s="75"/>
      <c r="T493" s="75"/>
      <c r="U493" s="75"/>
      <c r="V493" s="75"/>
    </row>
    <row r="494" spans="13:22" s="5" customFormat="1" ht="12">
      <c r="M494" s="75"/>
      <c r="O494" s="75"/>
      <c r="S494" s="75"/>
      <c r="T494" s="75"/>
      <c r="U494" s="75"/>
      <c r="V494" s="75"/>
    </row>
    <row r="495" spans="13:22" s="5" customFormat="1" ht="12">
      <c r="M495" s="75"/>
      <c r="O495" s="75"/>
      <c r="S495" s="75"/>
      <c r="T495" s="75"/>
      <c r="U495" s="75"/>
      <c r="V495" s="75"/>
    </row>
    <row r="496" spans="13:22" s="5" customFormat="1" ht="12">
      <c r="M496" s="75"/>
      <c r="O496" s="75"/>
      <c r="S496" s="75"/>
      <c r="T496" s="75"/>
      <c r="U496" s="75"/>
      <c r="V496" s="75"/>
    </row>
    <row r="497" spans="13:22" s="5" customFormat="1" ht="12">
      <c r="M497" s="75"/>
      <c r="O497" s="75"/>
      <c r="S497" s="75"/>
      <c r="T497" s="75"/>
      <c r="U497" s="75"/>
      <c r="V497" s="75"/>
    </row>
    <row r="498" spans="13:22" s="5" customFormat="1" ht="12">
      <c r="M498" s="75"/>
      <c r="O498" s="75"/>
      <c r="S498" s="75"/>
      <c r="T498" s="75"/>
      <c r="U498" s="75"/>
      <c r="V498" s="75"/>
    </row>
    <row r="499" spans="13:22" s="5" customFormat="1" ht="12">
      <c r="M499" s="75"/>
      <c r="O499" s="75"/>
      <c r="S499" s="75"/>
      <c r="T499" s="75"/>
      <c r="U499" s="75"/>
      <c r="V499" s="75"/>
    </row>
    <row r="500" spans="13:22" s="5" customFormat="1" ht="12">
      <c r="M500" s="75"/>
      <c r="O500" s="75"/>
      <c r="S500" s="75"/>
      <c r="T500" s="75"/>
      <c r="U500" s="75"/>
      <c r="V500" s="75"/>
    </row>
    <row r="501" spans="13:22" s="5" customFormat="1" ht="12">
      <c r="M501" s="75"/>
      <c r="O501" s="75"/>
      <c r="S501" s="75"/>
      <c r="T501" s="75"/>
      <c r="U501" s="75"/>
      <c r="V501" s="75"/>
    </row>
    <row r="502" spans="13:22" s="5" customFormat="1" ht="12">
      <c r="M502" s="75"/>
      <c r="O502" s="75"/>
      <c r="S502" s="75"/>
      <c r="T502" s="75"/>
      <c r="U502" s="75"/>
      <c r="V502" s="75"/>
    </row>
    <row r="503" spans="13:22" s="5" customFormat="1" ht="12">
      <c r="M503" s="75"/>
      <c r="O503" s="75"/>
      <c r="S503" s="75"/>
      <c r="T503" s="75"/>
      <c r="U503" s="75"/>
      <c r="V503" s="75"/>
    </row>
    <row r="504" spans="13:22" s="5" customFormat="1" ht="12">
      <c r="M504" s="75"/>
      <c r="O504" s="75"/>
      <c r="S504" s="75"/>
      <c r="T504" s="75"/>
      <c r="U504" s="75"/>
      <c r="V504" s="75"/>
    </row>
    <row r="505" spans="13:22" s="5" customFormat="1" ht="12">
      <c r="M505" s="75"/>
      <c r="O505" s="75"/>
      <c r="S505" s="75"/>
      <c r="T505" s="75"/>
      <c r="U505" s="75"/>
      <c r="V505" s="75"/>
    </row>
    <row r="506" spans="13:22" s="5" customFormat="1" ht="12">
      <c r="M506" s="75"/>
      <c r="O506" s="75"/>
      <c r="S506" s="75"/>
      <c r="T506" s="75"/>
      <c r="U506" s="75"/>
      <c r="V506" s="75"/>
    </row>
    <row r="507" spans="13:22" s="5" customFormat="1" ht="12">
      <c r="M507" s="75"/>
      <c r="O507" s="75"/>
      <c r="S507" s="75"/>
      <c r="T507" s="75"/>
      <c r="U507" s="75"/>
      <c r="V507" s="75"/>
    </row>
    <row r="508" spans="13:22" s="5" customFormat="1" ht="12">
      <c r="M508" s="75"/>
      <c r="O508" s="75"/>
      <c r="S508" s="75"/>
      <c r="T508" s="75"/>
      <c r="U508" s="75"/>
      <c r="V508" s="75"/>
    </row>
    <row r="509" spans="13:22" s="5" customFormat="1" ht="12">
      <c r="M509" s="75"/>
      <c r="O509" s="75"/>
      <c r="S509" s="75"/>
      <c r="T509" s="75"/>
      <c r="U509" s="75"/>
      <c r="V509" s="75"/>
    </row>
    <row r="510" spans="13:22" s="5" customFormat="1" ht="12">
      <c r="M510" s="75"/>
      <c r="O510" s="75"/>
      <c r="S510" s="75"/>
      <c r="T510" s="75"/>
      <c r="U510" s="75"/>
      <c r="V510" s="75"/>
    </row>
    <row r="511" spans="13:22" s="5" customFormat="1" ht="12">
      <c r="M511" s="75"/>
      <c r="O511" s="75"/>
      <c r="S511" s="75"/>
      <c r="T511" s="75"/>
      <c r="U511" s="75"/>
      <c r="V511" s="75"/>
    </row>
    <row r="512" spans="13:22" s="5" customFormat="1" ht="12">
      <c r="M512" s="75"/>
      <c r="O512" s="75"/>
      <c r="S512" s="75"/>
      <c r="T512" s="75"/>
      <c r="U512" s="75"/>
      <c r="V512" s="75"/>
    </row>
    <row r="513" spans="13:22" s="5" customFormat="1" ht="12">
      <c r="M513" s="75"/>
      <c r="O513" s="75"/>
      <c r="S513" s="75"/>
      <c r="T513" s="75"/>
      <c r="U513" s="75"/>
      <c r="V513" s="75"/>
    </row>
    <row r="514" spans="13:22" s="5" customFormat="1" ht="12">
      <c r="M514" s="75"/>
      <c r="O514" s="75"/>
      <c r="S514" s="75"/>
      <c r="T514" s="75"/>
      <c r="U514" s="75"/>
      <c r="V514" s="75"/>
    </row>
    <row r="515" spans="13:22" s="5" customFormat="1" ht="12">
      <c r="M515" s="75"/>
      <c r="O515" s="75"/>
      <c r="S515" s="75"/>
      <c r="T515" s="75"/>
      <c r="U515" s="75"/>
      <c r="V515" s="75"/>
    </row>
    <row r="516" spans="13:22" s="5" customFormat="1" ht="12">
      <c r="M516" s="75"/>
      <c r="O516" s="75"/>
      <c r="S516" s="75"/>
      <c r="T516" s="75"/>
      <c r="U516" s="75"/>
      <c r="V516" s="75"/>
    </row>
    <row r="517" spans="13:22" s="5" customFormat="1" ht="12">
      <c r="M517" s="75"/>
      <c r="O517" s="75"/>
      <c r="S517" s="75"/>
      <c r="T517" s="75"/>
      <c r="U517" s="75"/>
      <c r="V517" s="75"/>
    </row>
    <row r="518" spans="13:22" s="5" customFormat="1" ht="12">
      <c r="M518" s="75"/>
      <c r="O518" s="75"/>
      <c r="S518" s="75"/>
      <c r="T518" s="75"/>
      <c r="U518" s="75"/>
      <c r="V518" s="75"/>
    </row>
    <row r="519" spans="13:22" s="5" customFormat="1" ht="12">
      <c r="M519" s="75"/>
      <c r="O519" s="75"/>
      <c r="S519" s="75"/>
      <c r="T519" s="75"/>
      <c r="U519" s="75"/>
      <c r="V519" s="75"/>
    </row>
    <row r="520" spans="13:22" s="5" customFormat="1" ht="12">
      <c r="M520" s="75"/>
      <c r="O520" s="75"/>
      <c r="S520" s="75"/>
      <c r="T520" s="75"/>
      <c r="U520" s="75"/>
      <c r="V520" s="75"/>
    </row>
    <row r="521" spans="13:22" s="5" customFormat="1" ht="12">
      <c r="M521" s="75"/>
      <c r="O521" s="75"/>
      <c r="S521" s="75"/>
      <c r="T521" s="75"/>
      <c r="U521" s="75"/>
      <c r="V521" s="75"/>
    </row>
    <row r="522" spans="13:22" s="5" customFormat="1" ht="12">
      <c r="M522" s="75"/>
      <c r="O522" s="75"/>
      <c r="S522" s="75"/>
      <c r="T522" s="75"/>
      <c r="U522" s="75"/>
      <c r="V522" s="75"/>
    </row>
    <row r="523" spans="13:22" s="5" customFormat="1" ht="12">
      <c r="M523" s="75"/>
      <c r="O523" s="75"/>
      <c r="S523" s="75"/>
      <c r="T523" s="75"/>
      <c r="U523" s="75"/>
      <c r="V523" s="75"/>
    </row>
    <row r="524" spans="13:22" s="5" customFormat="1" ht="12">
      <c r="M524" s="75"/>
      <c r="O524" s="75"/>
      <c r="S524" s="75"/>
      <c r="T524" s="75"/>
      <c r="U524" s="75"/>
      <c r="V524" s="75"/>
    </row>
    <row r="525" spans="13:22" s="5" customFormat="1" ht="12">
      <c r="M525" s="75"/>
      <c r="O525" s="75"/>
      <c r="S525" s="75"/>
      <c r="T525" s="75"/>
      <c r="U525" s="75"/>
      <c r="V525" s="75"/>
    </row>
    <row r="526" spans="13:22" s="5" customFormat="1" ht="12">
      <c r="M526" s="75"/>
      <c r="O526" s="75"/>
      <c r="S526" s="75"/>
      <c r="T526" s="75"/>
      <c r="U526" s="75"/>
      <c r="V526" s="75"/>
    </row>
    <row r="527" spans="13:22" s="5" customFormat="1" ht="12">
      <c r="M527" s="75"/>
      <c r="O527" s="75"/>
      <c r="S527" s="75"/>
      <c r="T527" s="75"/>
      <c r="U527" s="75"/>
      <c r="V527" s="75"/>
    </row>
    <row r="528" spans="13:22" s="5" customFormat="1" ht="12">
      <c r="M528" s="75"/>
      <c r="O528" s="75"/>
      <c r="S528" s="75"/>
      <c r="T528" s="75"/>
      <c r="U528" s="75"/>
      <c r="V528" s="75"/>
    </row>
    <row r="529" spans="13:22" s="5" customFormat="1" ht="12">
      <c r="M529" s="75"/>
      <c r="O529" s="75"/>
      <c r="S529" s="75"/>
      <c r="T529" s="75"/>
      <c r="U529" s="75"/>
      <c r="V529" s="75"/>
    </row>
    <row r="530" spans="13:22" s="5" customFormat="1" ht="12">
      <c r="M530" s="75"/>
      <c r="O530" s="75"/>
      <c r="S530" s="75"/>
      <c r="T530" s="75"/>
      <c r="U530" s="75"/>
      <c r="V530" s="75"/>
    </row>
    <row r="531" spans="13:22" s="5" customFormat="1" ht="12">
      <c r="M531" s="75"/>
      <c r="O531" s="75"/>
      <c r="S531" s="75"/>
      <c r="T531" s="75"/>
      <c r="U531" s="75"/>
      <c r="V531" s="75"/>
    </row>
    <row r="532" spans="13:22" s="5" customFormat="1" ht="12">
      <c r="M532" s="75"/>
      <c r="O532" s="75"/>
      <c r="S532" s="75"/>
      <c r="T532" s="75"/>
      <c r="U532" s="75"/>
      <c r="V532" s="75"/>
    </row>
    <row r="533" spans="13:22" s="5" customFormat="1" ht="12">
      <c r="M533" s="75"/>
      <c r="O533" s="75"/>
      <c r="S533" s="75"/>
      <c r="T533" s="75"/>
      <c r="U533" s="75"/>
      <c r="V533" s="75"/>
    </row>
    <row r="534" spans="13:22" s="5" customFormat="1" ht="12">
      <c r="M534" s="75"/>
      <c r="O534" s="75"/>
      <c r="S534" s="75"/>
      <c r="T534" s="75"/>
      <c r="U534" s="75"/>
      <c r="V534" s="75"/>
    </row>
    <row r="535" spans="13:22" s="5" customFormat="1" ht="12">
      <c r="M535" s="75"/>
      <c r="O535" s="75"/>
      <c r="S535" s="75"/>
      <c r="T535" s="75"/>
      <c r="U535" s="75"/>
      <c r="V535" s="75"/>
    </row>
    <row r="536" spans="13:22" s="5" customFormat="1" ht="12">
      <c r="M536" s="75"/>
      <c r="O536" s="75"/>
      <c r="S536" s="75"/>
      <c r="T536" s="75"/>
      <c r="U536" s="75"/>
      <c r="V536" s="75"/>
    </row>
    <row r="537" spans="13:22" s="5" customFormat="1" ht="12">
      <c r="M537" s="75"/>
      <c r="O537" s="75"/>
      <c r="S537" s="75"/>
      <c r="T537" s="75"/>
      <c r="U537" s="75"/>
      <c r="V537" s="75"/>
    </row>
    <row r="538" spans="13:22" s="5" customFormat="1" ht="12">
      <c r="M538" s="75"/>
      <c r="O538" s="75"/>
      <c r="S538" s="75"/>
      <c r="T538" s="75"/>
      <c r="U538" s="75"/>
      <c r="V538" s="75"/>
    </row>
    <row r="539" spans="13:22" s="5" customFormat="1" ht="12">
      <c r="M539" s="75"/>
      <c r="O539" s="75"/>
      <c r="S539" s="75"/>
      <c r="T539" s="75"/>
      <c r="U539" s="75"/>
      <c r="V539" s="75"/>
    </row>
    <row r="540" spans="13:22" s="5" customFormat="1" ht="12">
      <c r="M540" s="75"/>
      <c r="O540" s="75"/>
      <c r="S540" s="75"/>
      <c r="T540" s="75"/>
      <c r="U540" s="75"/>
      <c r="V540" s="75"/>
    </row>
    <row r="541" spans="13:22" s="5" customFormat="1" ht="12">
      <c r="M541" s="75"/>
      <c r="O541" s="75"/>
      <c r="S541" s="75"/>
      <c r="T541" s="75"/>
      <c r="U541" s="75"/>
      <c r="V541" s="75"/>
    </row>
    <row r="542" spans="13:22" s="5" customFormat="1" ht="12">
      <c r="M542" s="75"/>
      <c r="O542" s="75"/>
      <c r="S542" s="75"/>
      <c r="T542" s="75"/>
      <c r="U542" s="75"/>
      <c r="V542" s="75"/>
    </row>
    <row r="543" spans="13:22" s="5" customFormat="1" ht="12">
      <c r="M543" s="75"/>
      <c r="O543" s="75"/>
      <c r="S543" s="75"/>
      <c r="T543" s="75"/>
      <c r="U543" s="75"/>
      <c r="V543" s="75"/>
    </row>
    <row r="544" spans="13:22" s="5" customFormat="1" ht="12">
      <c r="M544" s="75"/>
      <c r="O544" s="75"/>
      <c r="S544" s="75"/>
      <c r="T544" s="75"/>
      <c r="U544" s="75"/>
      <c r="V544" s="75"/>
    </row>
    <row r="545" spans="13:22" s="5" customFormat="1" ht="12">
      <c r="M545" s="75"/>
      <c r="O545" s="75"/>
      <c r="S545" s="75"/>
      <c r="T545" s="75"/>
      <c r="U545" s="75"/>
      <c r="V545" s="75"/>
    </row>
    <row r="546" spans="13:22" s="5" customFormat="1" ht="12">
      <c r="M546" s="75"/>
      <c r="O546" s="75"/>
      <c r="S546" s="75"/>
      <c r="T546" s="75"/>
      <c r="U546" s="75"/>
      <c r="V546" s="75"/>
    </row>
    <row r="547" spans="13:22" s="5" customFormat="1" ht="12">
      <c r="M547" s="75"/>
      <c r="O547" s="75"/>
      <c r="S547" s="75"/>
      <c r="T547" s="75"/>
      <c r="U547" s="75"/>
      <c r="V547" s="75"/>
    </row>
    <row r="548" spans="13:22" s="5" customFormat="1" ht="12">
      <c r="M548" s="75"/>
      <c r="O548" s="75"/>
      <c r="S548" s="75"/>
      <c r="T548" s="75"/>
      <c r="U548" s="75"/>
      <c r="V548" s="75"/>
    </row>
    <row r="549" spans="13:22" s="5" customFormat="1" ht="12">
      <c r="M549" s="75"/>
      <c r="O549" s="75"/>
      <c r="S549" s="75"/>
      <c r="T549" s="75"/>
      <c r="U549" s="75"/>
      <c r="V549" s="75"/>
    </row>
    <row r="550" spans="13:22" s="5" customFormat="1" ht="12">
      <c r="M550" s="75"/>
      <c r="O550" s="75"/>
      <c r="S550" s="75"/>
      <c r="T550" s="75"/>
      <c r="U550" s="75"/>
      <c r="V550" s="75"/>
    </row>
    <row r="551" spans="13:22" s="5" customFormat="1" ht="12">
      <c r="M551" s="75"/>
      <c r="O551" s="75"/>
      <c r="S551" s="75"/>
      <c r="T551" s="75"/>
      <c r="U551" s="75"/>
      <c r="V551" s="75"/>
    </row>
    <row r="552" spans="13:22" s="5" customFormat="1" ht="12">
      <c r="M552" s="75"/>
      <c r="O552" s="75"/>
      <c r="S552" s="75"/>
      <c r="T552" s="75"/>
      <c r="U552" s="75"/>
      <c r="V552" s="75"/>
    </row>
    <row r="553" spans="13:22" s="5" customFormat="1" ht="12">
      <c r="M553" s="75"/>
      <c r="O553" s="75"/>
      <c r="S553" s="75"/>
      <c r="T553" s="75"/>
      <c r="U553" s="75"/>
      <c r="V553" s="75"/>
    </row>
    <row r="554" spans="13:22" s="5" customFormat="1" ht="12">
      <c r="M554" s="75"/>
      <c r="O554" s="75"/>
      <c r="S554" s="75"/>
      <c r="T554" s="75"/>
      <c r="U554" s="75"/>
      <c r="V554" s="75"/>
    </row>
    <row r="555" spans="13:22" s="5" customFormat="1" ht="12">
      <c r="M555" s="75"/>
      <c r="O555" s="75"/>
      <c r="S555" s="75"/>
      <c r="T555" s="75"/>
      <c r="U555" s="75"/>
      <c r="V555" s="75"/>
    </row>
    <row r="556" spans="13:22" s="5" customFormat="1" ht="12">
      <c r="M556" s="75"/>
      <c r="O556" s="75"/>
      <c r="S556" s="75"/>
      <c r="T556" s="75"/>
      <c r="U556" s="75"/>
      <c r="V556" s="75"/>
    </row>
    <row r="557" spans="13:22" s="5" customFormat="1" ht="12">
      <c r="M557" s="75"/>
      <c r="O557" s="75"/>
      <c r="S557" s="75"/>
      <c r="T557" s="75"/>
      <c r="U557" s="75"/>
      <c r="V557" s="75"/>
    </row>
    <row r="558" spans="13:22" s="5" customFormat="1" ht="12">
      <c r="M558" s="75"/>
      <c r="O558" s="75"/>
      <c r="S558" s="75"/>
      <c r="T558" s="75"/>
      <c r="U558" s="75"/>
      <c r="V558" s="75"/>
    </row>
    <row r="559" spans="13:22" s="5" customFormat="1" ht="12">
      <c r="M559" s="75"/>
      <c r="O559" s="75"/>
      <c r="S559" s="75"/>
      <c r="T559" s="75"/>
      <c r="U559" s="75"/>
      <c r="V559" s="75"/>
    </row>
    <row r="560" spans="13:22" s="5" customFormat="1" ht="12">
      <c r="M560" s="75"/>
      <c r="O560" s="75"/>
      <c r="S560" s="75"/>
      <c r="T560" s="75"/>
      <c r="U560" s="75"/>
      <c r="V560" s="75"/>
    </row>
    <row r="561" spans="13:22" s="5" customFormat="1" ht="12">
      <c r="M561" s="75"/>
      <c r="O561" s="75"/>
      <c r="S561" s="75"/>
      <c r="T561" s="75"/>
      <c r="U561" s="75"/>
      <c r="V561" s="75"/>
    </row>
    <row r="562" spans="13:22" s="5" customFormat="1" ht="12">
      <c r="M562" s="75"/>
      <c r="O562" s="75"/>
      <c r="S562" s="75"/>
      <c r="T562" s="75"/>
      <c r="U562" s="75"/>
      <c r="V562" s="75"/>
    </row>
    <row r="563" spans="13:22" s="5" customFormat="1" ht="12">
      <c r="M563" s="75"/>
      <c r="O563" s="75"/>
      <c r="S563" s="75"/>
      <c r="T563" s="75"/>
      <c r="U563" s="75"/>
      <c r="V563" s="75"/>
    </row>
    <row r="564" spans="13:22" s="5" customFormat="1" ht="12">
      <c r="M564" s="75"/>
      <c r="O564" s="75"/>
      <c r="S564" s="75"/>
      <c r="T564" s="75"/>
      <c r="U564" s="75"/>
      <c r="V564" s="75"/>
    </row>
    <row r="565" spans="13:22" s="5" customFormat="1" ht="12">
      <c r="M565" s="75"/>
      <c r="O565" s="75"/>
      <c r="S565" s="75"/>
      <c r="T565" s="75"/>
      <c r="U565" s="75"/>
      <c r="V565" s="75"/>
    </row>
    <row r="566" spans="13:22" s="5" customFormat="1" ht="12">
      <c r="M566" s="75"/>
      <c r="O566" s="75"/>
      <c r="S566" s="75"/>
      <c r="T566" s="75"/>
      <c r="U566" s="75"/>
      <c r="V566" s="75"/>
    </row>
    <row r="567" spans="13:22" s="5" customFormat="1" ht="12">
      <c r="M567" s="75"/>
      <c r="O567" s="75"/>
      <c r="S567" s="75"/>
      <c r="T567" s="75"/>
      <c r="U567" s="75"/>
      <c r="V567" s="75"/>
    </row>
    <row r="568" spans="13:22" s="5" customFormat="1" ht="12">
      <c r="M568" s="75"/>
      <c r="O568" s="75"/>
      <c r="S568" s="75"/>
      <c r="T568" s="75"/>
      <c r="U568" s="75"/>
      <c r="V568" s="75"/>
    </row>
    <row r="569" spans="13:22" s="5" customFormat="1" ht="12">
      <c r="M569" s="75"/>
      <c r="O569" s="75"/>
      <c r="S569" s="75"/>
      <c r="T569" s="75"/>
      <c r="U569" s="75"/>
      <c r="V569" s="75"/>
    </row>
    <row r="570" spans="13:22" s="5" customFormat="1" ht="12">
      <c r="M570" s="75"/>
      <c r="O570" s="75"/>
      <c r="S570" s="75"/>
      <c r="T570" s="75"/>
      <c r="U570" s="75"/>
      <c r="V570" s="75"/>
    </row>
    <row r="571" spans="13:22" s="5" customFormat="1" ht="12">
      <c r="M571" s="75"/>
      <c r="O571" s="75"/>
      <c r="S571" s="75"/>
      <c r="T571" s="75"/>
      <c r="U571" s="75"/>
      <c r="V571" s="75"/>
    </row>
    <row r="572" spans="13:22" s="5" customFormat="1" ht="12">
      <c r="M572" s="75"/>
      <c r="O572" s="75"/>
      <c r="S572" s="75"/>
      <c r="T572" s="75"/>
      <c r="U572" s="75"/>
      <c r="V572" s="75"/>
    </row>
    <row r="573" spans="13:22" s="5" customFormat="1" ht="12">
      <c r="M573" s="75"/>
      <c r="O573" s="75"/>
      <c r="S573" s="75"/>
      <c r="T573" s="75"/>
      <c r="U573" s="75"/>
      <c r="V573" s="75"/>
    </row>
    <row r="574" spans="13:22" s="5" customFormat="1" ht="12">
      <c r="M574" s="75"/>
      <c r="O574" s="75"/>
      <c r="S574" s="75"/>
      <c r="T574" s="75"/>
      <c r="U574" s="75"/>
      <c r="V574" s="75"/>
    </row>
    <row r="575" spans="13:22" s="5" customFormat="1" ht="12">
      <c r="M575" s="75"/>
      <c r="O575" s="75"/>
      <c r="S575" s="75"/>
      <c r="T575" s="75"/>
      <c r="U575" s="75"/>
      <c r="V575" s="75"/>
    </row>
    <row r="576" spans="13:22" s="5" customFormat="1" ht="12">
      <c r="M576" s="75"/>
      <c r="O576" s="75"/>
      <c r="S576" s="75"/>
      <c r="T576" s="75"/>
      <c r="U576" s="75"/>
      <c r="V576" s="75"/>
    </row>
    <row r="577" spans="13:22" s="5" customFormat="1" ht="12">
      <c r="M577" s="75"/>
      <c r="O577" s="75"/>
      <c r="S577" s="75"/>
      <c r="T577" s="75"/>
      <c r="U577" s="75"/>
      <c r="V577" s="75"/>
    </row>
    <row r="578" spans="13:22" s="5" customFormat="1" ht="12">
      <c r="M578" s="75"/>
      <c r="O578" s="75"/>
      <c r="S578" s="75"/>
      <c r="T578" s="75"/>
      <c r="U578" s="75"/>
      <c r="V578" s="75"/>
    </row>
    <row r="579" spans="13:22" s="5" customFormat="1" ht="12">
      <c r="M579" s="75"/>
      <c r="O579" s="75"/>
      <c r="S579" s="75"/>
      <c r="T579" s="75"/>
      <c r="U579" s="75"/>
      <c r="V579" s="75"/>
    </row>
    <row r="580" spans="13:22" s="5" customFormat="1" ht="12">
      <c r="M580" s="75"/>
      <c r="O580" s="75"/>
      <c r="S580" s="75"/>
      <c r="T580" s="75"/>
      <c r="U580" s="75"/>
      <c r="V580" s="75"/>
    </row>
    <row r="581" spans="13:22" s="5" customFormat="1" ht="12">
      <c r="M581" s="75"/>
      <c r="O581" s="75"/>
      <c r="S581" s="75"/>
      <c r="T581" s="75"/>
      <c r="U581" s="75"/>
      <c r="V581" s="75"/>
    </row>
    <row r="582" spans="13:22" s="5" customFormat="1" ht="12">
      <c r="M582" s="75"/>
      <c r="O582" s="75"/>
      <c r="S582" s="75"/>
      <c r="T582" s="75"/>
      <c r="U582" s="75"/>
      <c r="V582" s="75"/>
    </row>
    <row r="583" spans="13:22" s="5" customFormat="1" ht="12">
      <c r="M583" s="75"/>
      <c r="O583" s="75"/>
      <c r="S583" s="75"/>
      <c r="T583" s="75"/>
      <c r="U583" s="75"/>
      <c r="V583" s="75"/>
    </row>
    <row r="584" spans="13:22" s="5" customFormat="1" ht="12">
      <c r="M584" s="75"/>
      <c r="O584" s="75"/>
      <c r="S584" s="75"/>
      <c r="T584" s="75"/>
      <c r="U584" s="75"/>
      <c r="V584" s="75"/>
    </row>
    <row r="585" spans="13:22" s="5" customFormat="1" ht="12">
      <c r="M585" s="75"/>
      <c r="O585" s="75"/>
      <c r="S585" s="75"/>
      <c r="T585" s="75"/>
      <c r="U585" s="75"/>
      <c r="V585" s="75"/>
    </row>
    <row r="586" spans="13:22" s="5" customFormat="1" ht="12">
      <c r="M586" s="75"/>
      <c r="O586" s="75"/>
      <c r="S586" s="75"/>
      <c r="T586" s="75"/>
      <c r="U586" s="75"/>
      <c r="V586" s="75"/>
    </row>
    <row r="587" spans="13:22" s="5" customFormat="1" ht="12">
      <c r="M587" s="75"/>
      <c r="O587" s="75"/>
      <c r="S587" s="75"/>
      <c r="T587" s="75"/>
      <c r="U587" s="75"/>
      <c r="V587" s="75"/>
    </row>
    <row r="588" spans="13:22" s="5" customFormat="1" ht="12">
      <c r="M588" s="75"/>
      <c r="O588" s="75"/>
      <c r="S588" s="75"/>
      <c r="T588" s="75"/>
      <c r="U588" s="75"/>
      <c r="V588" s="75"/>
    </row>
    <row r="589" spans="13:22" s="5" customFormat="1" ht="12">
      <c r="M589" s="75"/>
      <c r="O589" s="75"/>
      <c r="S589" s="75"/>
      <c r="T589" s="75"/>
      <c r="U589" s="75"/>
      <c r="V589" s="75"/>
    </row>
    <row r="590" spans="13:22" s="5" customFormat="1" ht="12">
      <c r="M590" s="75"/>
      <c r="O590" s="75"/>
      <c r="S590" s="75"/>
      <c r="T590" s="75"/>
      <c r="U590" s="75"/>
      <c r="V590" s="75"/>
    </row>
    <row r="591" spans="13:22" s="5" customFormat="1" ht="12">
      <c r="M591" s="75"/>
      <c r="O591" s="75"/>
      <c r="S591" s="75"/>
      <c r="T591" s="75"/>
      <c r="U591" s="75"/>
      <c r="V591" s="75"/>
    </row>
    <row r="592" spans="13:22" s="5" customFormat="1" ht="12">
      <c r="M592" s="75"/>
      <c r="O592" s="75"/>
      <c r="S592" s="75"/>
      <c r="T592" s="75"/>
      <c r="U592" s="75"/>
      <c r="V592" s="75"/>
    </row>
    <row r="593" spans="13:22" s="5" customFormat="1" ht="12">
      <c r="M593" s="75"/>
      <c r="O593" s="75"/>
      <c r="S593" s="75"/>
      <c r="T593" s="75"/>
      <c r="U593" s="75"/>
      <c r="V593" s="75"/>
    </row>
    <row r="594" spans="13:22" s="5" customFormat="1" ht="12">
      <c r="M594" s="75"/>
      <c r="O594" s="75"/>
      <c r="S594" s="75"/>
      <c r="T594" s="75"/>
      <c r="U594" s="75"/>
      <c r="V594" s="75"/>
    </row>
    <row r="595" spans="13:22" s="5" customFormat="1" ht="12">
      <c r="M595" s="75"/>
      <c r="O595" s="75"/>
      <c r="S595" s="75"/>
      <c r="T595" s="75"/>
      <c r="U595" s="75"/>
      <c r="V595" s="75"/>
    </row>
    <row r="596" spans="13:22" s="5" customFormat="1" ht="12">
      <c r="M596" s="75"/>
      <c r="O596" s="75"/>
      <c r="S596" s="75"/>
      <c r="T596" s="75"/>
      <c r="U596" s="75"/>
      <c r="V596" s="75"/>
    </row>
    <row r="597" spans="13:22" s="5" customFormat="1" ht="12">
      <c r="M597" s="75"/>
      <c r="O597" s="75"/>
      <c r="S597" s="75"/>
      <c r="T597" s="75"/>
      <c r="U597" s="75"/>
      <c r="V597" s="75"/>
    </row>
    <row r="598" spans="13:22" s="5" customFormat="1" ht="12">
      <c r="M598" s="75"/>
      <c r="O598" s="75"/>
      <c r="S598" s="75"/>
      <c r="T598" s="75"/>
      <c r="U598" s="75"/>
      <c r="V598" s="75"/>
    </row>
    <row r="599" spans="13:22" s="5" customFormat="1" ht="12">
      <c r="M599" s="75"/>
      <c r="O599" s="75"/>
      <c r="S599" s="75"/>
      <c r="T599" s="75"/>
      <c r="U599" s="75"/>
      <c r="V599" s="75"/>
    </row>
    <row r="600" spans="13:22" s="5" customFormat="1" ht="12">
      <c r="M600" s="75"/>
      <c r="O600" s="75"/>
      <c r="S600" s="75"/>
      <c r="T600" s="75"/>
      <c r="U600" s="75"/>
      <c r="V600" s="75"/>
    </row>
    <row r="601" spans="13:22" s="5" customFormat="1" ht="12">
      <c r="M601" s="75"/>
      <c r="O601" s="75"/>
      <c r="S601" s="75"/>
      <c r="T601" s="75"/>
      <c r="U601" s="75"/>
      <c r="V601" s="75"/>
    </row>
    <row r="602" spans="13:22" s="5" customFormat="1" ht="12">
      <c r="M602" s="75"/>
      <c r="O602" s="75"/>
      <c r="S602" s="75"/>
      <c r="T602" s="75"/>
      <c r="U602" s="75"/>
      <c r="V602" s="75"/>
    </row>
    <row r="603" spans="13:22" s="5" customFormat="1" ht="12">
      <c r="M603" s="75"/>
      <c r="O603" s="75"/>
      <c r="S603" s="75"/>
      <c r="T603" s="75"/>
      <c r="U603" s="75"/>
      <c r="V603" s="75"/>
    </row>
    <row r="604" spans="13:22" s="5" customFormat="1" ht="12">
      <c r="M604" s="75"/>
      <c r="O604" s="75"/>
      <c r="S604" s="75"/>
      <c r="T604" s="75"/>
      <c r="U604" s="75"/>
      <c r="V604" s="75"/>
    </row>
    <row r="605" spans="13:22" s="5" customFormat="1" ht="12">
      <c r="M605" s="75"/>
      <c r="O605" s="75"/>
      <c r="S605" s="75"/>
      <c r="T605" s="75"/>
      <c r="U605" s="75"/>
      <c r="V605" s="75"/>
    </row>
    <row r="606" spans="13:22" s="5" customFormat="1" ht="12">
      <c r="M606" s="75"/>
      <c r="O606" s="75"/>
      <c r="S606" s="75"/>
      <c r="T606" s="75"/>
      <c r="U606" s="75"/>
      <c r="V606" s="75"/>
    </row>
    <row r="607" spans="13:22" s="5" customFormat="1" ht="12">
      <c r="M607" s="75"/>
      <c r="O607" s="75"/>
      <c r="S607" s="75"/>
      <c r="T607" s="75"/>
      <c r="U607" s="75"/>
      <c r="V607" s="75"/>
    </row>
    <row r="608" spans="13:22" s="5" customFormat="1" ht="12">
      <c r="M608" s="75"/>
      <c r="O608" s="75"/>
      <c r="S608" s="75"/>
      <c r="T608" s="75"/>
      <c r="U608" s="75"/>
      <c r="V608" s="75"/>
    </row>
    <row r="609" spans="13:22" s="5" customFormat="1" ht="12">
      <c r="M609" s="75"/>
      <c r="O609" s="75"/>
      <c r="S609" s="75"/>
      <c r="T609" s="75"/>
      <c r="U609" s="75"/>
      <c r="V609" s="75"/>
    </row>
    <row r="610" spans="13:22" s="5" customFormat="1" ht="12">
      <c r="M610" s="75"/>
      <c r="O610" s="75"/>
      <c r="S610" s="75"/>
      <c r="T610" s="75"/>
      <c r="U610" s="75"/>
      <c r="V610" s="75"/>
    </row>
    <row r="611" spans="13:22" s="5" customFormat="1" ht="12">
      <c r="M611" s="75"/>
      <c r="O611" s="75"/>
      <c r="S611" s="75"/>
      <c r="T611" s="75"/>
      <c r="U611" s="75"/>
      <c r="V611" s="75"/>
    </row>
    <row r="612" spans="13:22" s="5" customFormat="1" ht="12">
      <c r="M612" s="75"/>
      <c r="O612" s="75"/>
      <c r="S612" s="75"/>
      <c r="T612" s="75"/>
      <c r="U612" s="75"/>
      <c r="V612" s="75"/>
    </row>
    <row r="613" spans="13:22" s="5" customFormat="1" ht="12">
      <c r="M613" s="75"/>
      <c r="O613" s="75"/>
      <c r="S613" s="75"/>
      <c r="T613" s="75"/>
      <c r="U613" s="75"/>
      <c r="V613" s="75"/>
    </row>
    <row r="614" spans="13:22" s="5" customFormat="1" ht="12">
      <c r="M614" s="75"/>
      <c r="O614" s="75"/>
      <c r="S614" s="75"/>
      <c r="T614" s="75"/>
      <c r="U614" s="75"/>
      <c r="V614" s="75"/>
    </row>
    <row r="615" spans="13:22" s="5" customFormat="1" ht="12">
      <c r="M615" s="75"/>
      <c r="O615" s="75"/>
      <c r="S615" s="75"/>
      <c r="T615" s="75"/>
      <c r="U615" s="75"/>
      <c r="V615" s="75"/>
    </row>
    <row r="616" spans="13:22" s="5" customFormat="1" ht="12">
      <c r="M616" s="75"/>
      <c r="O616" s="75"/>
      <c r="S616" s="75"/>
      <c r="T616" s="75"/>
      <c r="U616" s="75"/>
      <c r="V616" s="75"/>
    </row>
    <row r="617" spans="13:22" s="5" customFormat="1" ht="12">
      <c r="M617" s="75"/>
      <c r="O617" s="75"/>
      <c r="S617" s="75"/>
      <c r="T617" s="75"/>
      <c r="U617" s="75"/>
      <c r="V617" s="75"/>
    </row>
    <row r="618" spans="13:22" s="5" customFormat="1" ht="12">
      <c r="M618" s="75"/>
      <c r="O618" s="75"/>
      <c r="S618" s="75"/>
      <c r="T618" s="75"/>
      <c r="U618" s="75"/>
      <c r="V618" s="75"/>
    </row>
    <row r="619" spans="13:22" s="5" customFormat="1" ht="12">
      <c r="M619" s="75"/>
      <c r="O619" s="75"/>
      <c r="S619" s="75"/>
      <c r="T619" s="75"/>
      <c r="U619" s="75"/>
      <c r="V619" s="75"/>
    </row>
    <row r="620" spans="13:22" s="5" customFormat="1" ht="12">
      <c r="M620" s="75"/>
      <c r="O620" s="75"/>
      <c r="S620" s="75"/>
      <c r="T620" s="75"/>
      <c r="U620" s="75"/>
      <c r="V620" s="75"/>
    </row>
    <row r="621" spans="13:22" s="5" customFormat="1" ht="12">
      <c r="M621" s="75"/>
      <c r="O621" s="75"/>
      <c r="S621" s="75"/>
      <c r="T621" s="75"/>
      <c r="U621" s="75"/>
      <c r="V621" s="75"/>
    </row>
    <row r="622" spans="13:22" s="5" customFormat="1" ht="12">
      <c r="M622" s="75"/>
      <c r="O622" s="75"/>
      <c r="S622" s="75"/>
      <c r="T622" s="75"/>
      <c r="U622" s="75"/>
      <c r="V622" s="75"/>
    </row>
    <row r="623" spans="13:22" s="5" customFormat="1" ht="12">
      <c r="M623" s="75"/>
      <c r="O623" s="75"/>
      <c r="S623" s="75"/>
      <c r="T623" s="75"/>
      <c r="U623" s="75"/>
      <c r="V623" s="75"/>
    </row>
    <row r="624" spans="13:22" s="5" customFormat="1" ht="12">
      <c r="M624" s="75"/>
      <c r="O624" s="75"/>
      <c r="S624" s="75"/>
      <c r="T624" s="75"/>
      <c r="U624" s="75"/>
      <c r="V624" s="75"/>
    </row>
    <row r="625" spans="13:22" s="5" customFormat="1" ht="12">
      <c r="M625" s="75"/>
      <c r="O625" s="75"/>
      <c r="S625" s="75"/>
      <c r="T625" s="75"/>
      <c r="U625" s="75"/>
      <c r="V625" s="75"/>
    </row>
    <row r="626" spans="13:22" s="5" customFormat="1" ht="12">
      <c r="M626" s="75"/>
      <c r="O626" s="75"/>
      <c r="S626" s="75"/>
      <c r="T626" s="75"/>
      <c r="U626" s="75"/>
      <c r="V626" s="75"/>
    </row>
    <row r="627" spans="13:22" s="5" customFormat="1" ht="12">
      <c r="M627" s="75"/>
      <c r="O627" s="75"/>
      <c r="S627" s="75"/>
      <c r="T627" s="75"/>
      <c r="U627" s="75"/>
      <c r="V627" s="75"/>
    </row>
    <row r="628" spans="13:22" s="5" customFormat="1" ht="12">
      <c r="M628" s="75"/>
      <c r="O628" s="75"/>
      <c r="S628" s="75"/>
      <c r="T628" s="75"/>
      <c r="U628" s="75"/>
      <c r="V628" s="75"/>
    </row>
    <row r="629" spans="13:22" s="5" customFormat="1" ht="12">
      <c r="M629" s="75"/>
      <c r="O629" s="75"/>
      <c r="S629" s="75"/>
      <c r="T629" s="75"/>
      <c r="U629" s="75"/>
      <c r="V629" s="75"/>
    </row>
    <row r="630" spans="13:22" s="5" customFormat="1" ht="12">
      <c r="M630" s="75"/>
      <c r="O630" s="75"/>
      <c r="S630" s="75"/>
      <c r="T630" s="75"/>
      <c r="U630" s="75"/>
      <c r="V630" s="75"/>
    </row>
    <row r="631" spans="13:22" s="5" customFormat="1" ht="12">
      <c r="M631" s="75"/>
      <c r="O631" s="75"/>
      <c r="S631" s="75"/>
      <c r="T631" s="75"/>
      <c r="U631" s="75"/>
      <c r="V631" s="75"/>
    </row>
    <row r="632" spans="13:22" s="5" customFormat="1" ht="12">
      <c r="M632" s="75"/>
      <c r="O632" s="75"/>
      <c r="S632" s="75"/>
      <c r="T632" s="75"/>
      <c r="U632" s="75"/>
      <c r="V632" s="75"/>
    </row>
    <row r="633" spans="13:22" s="5" customFormat="1" ht="12">
      <c r="M633" s="75"/>
      <c r="O633" s="75"/>
      <c r="S633" s="75"/>
      <c r="T633" s="75"/>
      <c r="U633" s="75"/>
      <c r="V633" s="75"/>
    </row>
    <row r="634" spans="13:22" s="5" customFormat="1" ht="12">
      <c r="M634" s="75"/>
      <c r="O634" s="75"/>
      <c r="S634" s="75"/>
      <c r="T634" s="75"/>
      <c r="U634" s="75"/>
      <c r="V634" s="75"/>
    </row>
    <row r="635" spans="13:22" s="5" customFormat="1" ht="12">
      <c r="M635" s="75"/>
      <c r="O635" s="75"/>
      <c r="S635" s="75"/>
      <c r="T635" s="75"/>
      <c r="U635" s="75"/>
      <c r="V635" s="75"/>
    </row>
    <row r="636" spans="13:22" s="5" customFormat="1" ht="12">
      <c r="M636" s="75"/>
      <c r="O636" s="75"/>
      <c r="S636" s="75"/>
      <c r="T636" s="75"/>
      <c r="U636" s="75"/>
      <c r="V636" s="75"/>
    </row>
    <row r="637" spans="13:22" s="5" customFormat="1" ht="12">
      <c r="M637" s="75"/>
      <c r="O637" s="75"/>
      <c r="S637" s="75"/>
      <c r="T637" s="75"/>
      <c r="U637" s="75"/>
      <c r="V637" s="75"/>
    </row>
    <row r="638" spans="13:22" s="5" customFormat="1" ht="12">
      <c r="M638" s="75"/>
      <c r="O638" s="75"/>
      <c r="S638" s="75"/>
      <c r="T638" s="75"/>
      <c r="U638" s="75"/>
      <c r="V638" s="75"/>
    </row>
    <row r="639" spans="13:22" s="5" customFormat="1" ht="12">
      <c r="M639" s="75"/>
      <c r="O639" s="75"/>
      <c r="S639" s="75"/>
      <c r="T639" s="75"/>
      <c r="U639" s="75"/>
      <c r="V639" s="75"/>
    </row>
    <row r="640" spans="13:22" s="5" customFormat="1" ht="12">
      <c r="M640" s="75"/>
      <c r="O640" s="75"/>
      <c r="S640" s="75"/>
      <c r="T640" s="75"/>
      <c r="U640" s="75"/>
      <c r="V640" s="75"/>
    </row>
    <row r="641" spans="13:22" s="5" customFormat="1" ht="12">
      <c r="M641" s="75"/>
      <c r="O641" s="75"/>
      <c r="S641" s="75"/>
      <c r="T641" s="75"/>
      <c r="U641" s="75"/>
      <c r="V641" s="75"/>
    </row>
    <row r="642" spans="13:22" s="5" customFormat="1" ht="12">
      <c r="M642" s="75"/>
      <c r="O642" s="75"/>
      <c r="S642" s="75"/>
      <c r="T642" s="75"/>
      <c r="U642" s="75"/>
      <c r="V642" s="75"/>
    </row>
    <row r="643" spans="13:22" s="5" customFormat="1" ht="12">
      <c r="M643" s="75"/>
      <c r="O643" s="75"/>
      <c r="S643" s="75"/>
      <c r="T643" s="75"/>
      <c r="U643" s="75"/>
      <c r="V643" s="75"/>
    </row>
    <row r="644" spans="13:22" s="5" customFormat="1" ht="12">
      <c r="M644" s="75"/>
      <c r="O644" s="75"/>
      <c r="S644" s="75"/>
      <c r="T644" s="75"/>
      <c r="U644" s="75"/>
      <c r="V644" s="75"/>
    </row>
    <row r="645" spans="13:22" s="5" customFormat="1" ht="12">
      <c r="M645" s="75"/>
      <c r="O645" s="75"/>
      <c r="S645" s="75"/>
      <c r="T645" s="75"/>
      <c r="U645" s="75"/>
      <c r="V645" s="75"/>
    </row>
    <row r="646" spans="13:22" s="5" customFormat="1" ht="12">
      <c r="M646" s="75"/>
      <c r="O646" s="75"/>
      <c r="S646" s="75"/>
      <c r="T646" s="75"/>
      <c r="U646" s="75"/>
      <c r="V646" s="75"/>
    </row>
    <row r="647" spans="13:22" s="5" customFormat="1" ht="12">
      <c r="M647" s="75"/>
      <c r="O647" s="75"/>
      <c r="S647" s="75"/>
      <c r="T647" s="75"/>
      <c r="U647" s="75"/>
      <c r="V647" s="75"/>
    </row>
    <row r="648" spans="13:22" s="5" customFormat="1" ht="12">
      <c r="M648" s="75"/>
      <c r="O648" s="75"/>
      <c r="S648" s="75"/>
      <c r="T648" s="75"/>
      <c r="U648" s="75"/>
      <c r="V648" s="75"/>
    </row>
    <row r="649" spans="13:22" s="5" customFormat="1" ht="12">
      <c r="M649" s="75"/>
      <c r="O649" s="75"/>
      <c r="S649" s="75"/>
      <c r="T649" s="75"/>
      <c r="U649" s="75"/>
      <c r="V649" s="75"/>
    </row>
    <row r="650" spans="13:22" s="5" customFormat="1" ht="12">
      <c r="M650" s="75"/>
      <c r="O650" s="75"/>
      <c r="S650" s="75"/>
      <c r="T650" s="75"/>
      <c r="U650" s="75"/>
      <c r="V650" s="75"/>
    </row>
    <row r="651" spans="13:22" s="5" customFormat="1" ht="12">
      <c r="M651" s="75"/>
      <c r="O651" s="75"/>
      <c r="S651" s="75"/>
      <c r="T651" s="75"/>
      <c r="U651" s="75"/>
      <c r="V651" s="75"/>
    </row>
    <row r="652" spans="13:22" s="5" customFormat="1" ht="12">
      <c r="M652" s="75"/>
      <c r="O652" s="75"/>
      <c r="S652" s="75"/>
      <c r="T652" s="75"/>
      <c r="U652" s="75"/>
      <c r="V652" s="75"/>
    </row>
    <row r="653" spans="13:22" s="5" customFormat="1" ht="12">
      <c r="M653" s="75"/>
      <c r="O653" s="75"/>
      <c r="S653" s="75"/>
      <c r="T653" s="75"/>
      <c r="U653" s="75"/>
      <c r="V653" s="75"/>
    </row>
    <row r="654" spans="13:22" s="5" customFormat="1" ht="12">
      <c r="M654" s="75"/>
      <c r="O654" s="75"/>
      <c r="S654" s="75"/>
      <c r="T654" s="75"/>
      <c r="U654" s="75"/>
      <c r="V654" s="75"/>
    </row>
    <row r="655" spans="13:22" s="5" customFormat="1" ht="12">
      <c r="M655" s="75"/>
      <c r="O655" s="75"/>
      <c r="S655" s="75"/>
      <c r="T655" s="75"/>
      <c r="U655" s="75"/>
      <c r="V655" s="75"/>
    </row>
    <row r="656" spans="13:22" s="5" customFormat="1" ht="12">
      <c r="M656" s="75"/>
      <c r="O656" s="75"/>
      <c r="S656" s="75"/>
      <c r="T656" s="75"/>
      <c r="U656" s="75"/>
      <c r="V656" s="75"/>
    </row>
    <row r="657" spans="13:22" s="5" customFormat="1" ht="12">
      <c r="M657" s="75"/>
      <c r="O657" s="75"/>
      <c r="S657" s="75"/>
      <c r="T657" s="75"/>
      <c r="U657" s="75"/>
      <c r="V657" s="75"/>
    </row>
    <row r="658" spans="13:22" s="5" customFormat="1" ht="12">
      <c r="M658" s="75"/>
      <c r="O658" s="75"/>
      <c r="S658" s="75"/>
      <c r="T658" s="75"/>
      <c r="U658" s="75"/>
      <c r="V658" s="75"/>
    </row>
    <row r="659" spans="13:22" s="5" customFormat="1" ht="12">
      <c r="M659" s="75"/>
      <c r="O659" s="75"/>
      <c r="S659" s="75"/>
      <c r="T659" s="75"/>
      <c r="U659" s="75"/>
      <c r="V659" s="75"/>
    </row>
    <row r="660" spans="13:22" s="5" customFormat="1" ht="12">
      <c r="M660" s="75"/>
      <c r="O660" s="75"/>
      <c r="S660" s="75"/>
      <c r="T660" s="75"/>
      <c r="U660" s="75"/>
      <c r="V660" s="75"/>
    </row>
    <row r="661" spans="13:22" s="5" customFormat="1" ht="12">
      <c r="M661" s="75"/>
      <c r="O661" s="75"/>
      <c r="S661" s="75"/>
      <c r="T661" s="75"/>
      <c r="U661" s="75"/>
      <c r="V661" s="75"/>
    </row>
    <row r="662" spans="13:22" s="5" customFormat="1" ht="12">
      <c r="M662" s="75"/>
      <c r="O662" s="75"/>
      <c r="S662" s="75"/>
      <c r="T662" s="75"/>
      <c r="U662" s="75"/>
      <c r="V662" s="75"/>
    </row>
    <row r="663" spans="13:22" s="5" customFormat="1" ht="12">
      <c r="M663" s="75"/>
      <c r="O663" s="75"/>
      <c r="S663" s="75"/>
      <c r="T663" s="75"/>
      <c r="U663" s="75"/>
      <c r="V663" s="75"/>
    </row>
    <row r="664" spans="13:22" s="5" customFormat="1" ht="12">
      <c r="M664" s="75"/>
      <c r="O664" s="75"/>
      <c r="S664" s="75"/>
      <c r="T664" s="75"/>
      <c r="U664" s="75"/>
      <c r="V664" s="75"/>
    </row>
    <row r="665" spans="13:22" s="5" customFormat="1" ht="12">
      <c r="M665" s="75"/>
      <c r="O665" s="75"/>
      <c r="S665" s="75"/>
      <c r="T665" s="75"/>
      <c r="U665" s="75"/>
      <c r="V665" s="75"/>
    </row>
    <row r="666" spans="13:22" s="5" customFormat="1" ht="12">
      <c r="M666" s="75"/>
      <c r="O666" s="75"/>
      <c r="S666" s="75"/>
      <c r="T666" s="75"/>
      <c r="U666" s="75"/>
      <c r="V666" s="75"/>
    </row>
    <row r="667" spans="13:22" s="5" customFormat="1" ht="12">
      <c r="M667" s="75"/>
      <c r="O667" s="75"/>
      <c r="S667" s="75"/>
      <c r="T667" s="75"/>
      <c r="U667" s="75"/>
      <c r="V667" s="75"/>
    </row>
    <row r="668" spans="13:22" s="5" customFormat="1" ht="12">
      <c r="M668" s="75"/>
      <c r="O668" s="75"/>
      <c r="S668" s="75"/>
      <c r="T668" s="75"/>
      <c r="U668" s="75"/>
      <c r="V668" s="75"/>
    </row>
    <row r="669" spans="13:22" s="5" customFormat="1" ht="12">
      <c r="M669" s="75"/>
      <c r="O669" s="75"/>
      <c r="S669" s="75"/>
      <c r="T669" s="75"/>
      <c r="U669" s="75"/>
      <c r="V669" s="75"/>
    </row>
    <row r="670" spans="13:22" s="5" customFormat="1" ht="12">
      <c r="M670" s="75"/>
      <c r="O670" s="75"/>
      <c r="S670" s="75"/>
      <c r="T670" s="75"/>
      <c r="U670" s="75"/>
      <c r="V670" s="75"/>
    </row>
    <row r="671" spans="13:22" s="5" customFormat="1" ht="12">
      <c r="M671" s="75"/>
      <c r="O671" s="75"/>
      <c r="S671" s="75"/>
      <c r="T671" s="75"/>
      <c r="U671" s="75"/>
      <c r="V671" s="75"/>
    </row>
    <row r="672" spans="13:22" s="5" customFormat="1" ht="12">
      <c r="M672" s="75"/>
      <c r="O672" s="75"/>
      <c r="S672" s="75"/>
      <c r="T672" s="75"/>
      <c r="U672" s="75"/>
      <c r="V672" s="75"/>
    </row>
    <row r="673" spans="13:22" s="5" customFormat="1" ht="12">
      <c r="M673" s="75"/>
      <c r="O673" s="75"/>
      <c r="S673" s="75"/>
      <c r="T673" s="75"/>
      <c r="U673" s="75"/>
      <c r="V673" s="75"/>
    </row>
    <row r="674" spans="13:22" s="5" customFormat="1" ht="12">
      <c r="M674" s="75"/>
      <c r="O674" s="75"/>
      <c r="S674" s="75"/>
      <c r="T674" s="75"/>
      <c r="U674" s="75"/>
      <c r="V674" s="75"/>
    </row>
    <row r="675" spans="13:22" s="5" customFormat="1" ht="12">
      <c r="M675" s="75"/>
      <c r="O675" s="75"/>
      <c r="S675" s="75"/>
      <c r="T675" s="75"/>
      <c r="U675" s="75"/>
      <c r="V675" s="75"/>
    </row>
    <row r="676" spans="13:22" s="5" customFormat="1" ht="12">
      <c r="M676" s="75"/>
      <c r="O676" s="75"/>
      <c r="S676" s="75"/>
      <c r="T676" s="75"/>
      <c r="U676" s="75"/>
      <c r="V676" s="75"/>
    </row>
    <row r="677" spans="13:22" s="5" customFormat="1" ht="12">
      <c r="M677" s="75"/>
      <c r="O677" s="75"/>
      <c r="S677" s="75"/>
      <c r="T677" s="75"/>
      <c r="U677" s="75"/>
      <c r="V677" s="75"/>
    </row>
    <row r="678" spans="13:22" s="5" customFormat="1" ht="12">
      <c r="M678" s="75"/>
      <c r="O678" s="75"/>
      <c r="S678" s="75"/>
      <c r="T678" s="75"/>
      <c r="U678" s="75"/>
      <c r="V678" s="75"/>
    </row>
    <row r="679" spans="13:22" s="5" customFormat="1" ht="12">
      <c r="M679" s="75"/>
      <c r="O679" s="75"/>
      <c r="S679" s="75"/>
      <c r="T679" s="75"/>
      <c r="U679" s="75"/>
      <c r="V679" s="75"/>
    </row>
    <row r="680" spans="13:22" s="5" customFormat="1" ht="12">
      <c r="M680" s="75"/>
      <c r="O680" s="75"/>
      <c r="S680" s="75"/>
      <c r="T680" s="75"/>
      <c r="U680" s="75"/>
      <c r="V680" s="75"/>
    </row>
    <row r="681" spans="13:22" s="5" customFormat="1" ht="12">
      <c r="M681" s="75"/>
      <c r="O681" s="75"/>
      <c r="S681" s="75"/>
      <c r="T681" s="75"/>
      <c r="U681" s="75"/>
      <c r="V681" s="75"/>
    </row>
    <row r="682" spans="13:22" s="5" customFormat="1" ht="12">
      <c r="M682" s="75"/>
      <c r="O682" s="75"/>
      <c r="S682" s="75"/>
      <c r="T682" s="75"/>
      <c r="U682" s="75"/>
      <c r="V682" s="75"/>
    </row>
    <row r="683" spans="13:22" s="5" customFormat="1" ht="12">
      <c r="M683" s="75"/>
      <c r="O683" s="75"/>
      <c r="S683" s="75"/>
      <c r="T683" s="75"/>
      <c r="U683" s="75"/>
      <c r="V683" s="75"/>
    </row>
    <row r="684" spans="13:22" s="5" customFormat="1" ht="12">
      <c r="M684" s="75"/>
      <c r="O684" s="75"/>
      <c r="S684" s="75"/>
      <c r="T684" s="75"/>
      <c r="U684" s="75"/>
      <c r="V684" s="75"/>
    </row>
    <row r="685" spans="13:22" s="5" customFormat="1" ht="12">
      <c r="M685" s="75"/>
      <c r="O685" s="75"/>
      <c r="S685" s="75"/>
      <c r="T685" s="75"/>
      <c r="U685" s="75"/>
      <c r="V685" s="75"/>
    </row>
    <row r="686" spans="13:22" s="5" customFormat="1" ht="12">
      <c r="M686" s="75"/>
      <c r="O686" s="75"/>
      <c r="S686" s="75"/>
      <c r="T686" s="75"/>
      <c r="U686" s="75"/>
      <c r="V686" s="75"/>
    </row>
    <row r="687" spans="13:22" s="5" customFormat="1" ht="12">
      <c r="M687" s="75"/>
      <c r="O687" s="75"/>
      <c r="S687" s="75"/>
      <c r="T687" s="75"/>
      <c r="U687" s="75"/>
      <c r="V687" s="75"/>
    </row>
    <row r="688" spans="13:22" s="5" customFormat="1" ht="12">
      <c r="M688" s="75"/>
      <c r="O688" s="75"/>
      <c r="S688" s="75"/>
      <c r="T688" s="75"/>
      <c r="U688" s="75"/>
      <c r="V688" s="75"/>
    </row>
    <row r="689" spans="13:22" s="5" customFormat="1" ht="12">
      <c r="M689" s="75"/>
      <c r="O689" s="75"/>
      <c r="S689" s="75"/>
      <c r="T689" s="75"/>
      <c r="U689" s="75"/>
      <c r="V689" s="75"/>
    </row>
    <row r="690" spans="13:22" s="5" customFormat="1" ht="12">
      <c r="M690" s="75"/>
      <c r="O690" s="75"/>
      <c r="S690" s="75"/>
      <c r="T690" s="75"/>
      <c r="U690" s="75"/>
      <c r="V690" s="75"/>
    </row>
    <row r="691" spans="13:22" s="5" customFormat="1" ht="12">
      <c r="M691" s="75"/>
      <c r="O691" s="75"/>
      <c r="S691" s="75"/>
      <c r="T691" s="75"/>
      <c r="U691" s="75"/>
      <c r="V691" s="75"/>
    </row>
    <row r="692" spans="13:22" s="5" customFormat="1" ht="12">
      <c r="M692" s="75"/>
      <c r="O692" s="75"/>
      <c r="S692" s="75"/>
      <c r="T692" s="75"/>
      <c r="U692" s="75"/>
      <c r="V692" s="75"/>
    </row>
    <row r="693" spans="13:22" s="5" customFormat="1" ht="12">
      <c r="M693" s="75"/>
      <c r="O693" s="75"/>
      <c r="S693" s="75"/>
      <c r="T693" s="75"/>
      <c r="U693" s="75"/>
      <c r="V693" s="75"/>
    </row>
    <row r="694" spans="13:22" s="5" customFormat="1" ht="12">
      <c r="M694" s="75"/>
      <c r="O694" s="75"/>
      <c r="S694" s="75"/>
      <c r="T694" s="75"/>
      <c r="U694" s="75"/>
      <c r="V694" s="75"/>
    </row>
    <row r="695" spans="13:22" s="5" customFormat="1" ht="12">
      <c r="M695" s="75"/>
      <c r="O695" s="75"/>
      <c r="S695" s="75"/>
      <c r="T695" s="75"/>
      <c r="U695" s="75"/>
      <c r="V695" s="75"/>
    </row>
    <row r="696" spans="13:22" s="5" customFormat="1" ht="12">
      <c r="M696" s="75"/>
      <c r="O696" s="75"/>
      <c r="S696" s="75"/>
      <c r="T696" s="75"/>
      <c r="U696" s="75"/>
      <c r="V696" s="75"/>
    </row>
    <row r="697" spans="13:22" s="5" customFormat="1" ht="12">
      <c r="M697" s="75"/>
      <c r="O697" s="75"/>
      <c r="S697" s="75"/>
      <c r="T697" s="75"/>
      <c r="U697" s="75"/>
      <c r="V697" s="75"/>
    </row>
    <row r="698" spans="13:22" s="5" customFormat="1" ht="12">
      <c r="M698" s="75"/>
      <c r="O698" s="75"/>
      <c r="S698" s="75"/>
      <c r="T698" s="75"/>
      <c r="U698" s="75"/>
      <c r="V698" s="75"/>
    </row>
    <row r="699" spans="13:22" s="5" customFormat="1" ht="12">
      <c r="M699" s="75"/>
      <c r="O699" s="75"/>
      <c r="S699" s="75"/>
      <c r="T699" s="75"/>
      <c r="U699" s="75"/>
      <c r="V699" s="75"/>
    </row>
    <row r="700" spans="13:22" s="5" customFormat="1" ht="12">
      <c r="M700" s="75"/>
      <c r="O700" s="75"/>
      <c r="S700" s="75"/>
      <c r="T700" s="75"/>
      <c r="U700" s="75"/>
      <c r="V700" s="75"/>
    </row>
    <row r="701" spans="13:22" s="5" customFormat="1" ht="12">
      <c r="M701" s="75"/>
      <c r="O701" s="75"/>
      <c r="S701" s="75"/>
      <c r="T701" s="75"/>
      <c r="U701" s="75"/>
      <c r="V701" s="75"/>
    </row>
    <row r="702" spans="13:22" s="5" customFormat="1" ht="12">
      <c r="M702" s="75"/>
      <c r="O702" s="75"/>
      <c r="S702" s="75"/>
      <c r="T702" s="75"/>
      <c r="U702" s="75"/>
      <c r="V702" s="75"/>
    </row>
    <row r="703" spans="13:22" s="5" customFormat="1" ht="12">
      <c r="M703" s="75"/>
      <c r="O703" s="75"/>
      <c r="S703" s="75"/>
      <c r="T703" s="75"/>
      <c r="U703" s="75"/>
      <c r="V703" s="75"/>
    </row>
    <row r="704" spans="13:22" s="5" customFormat="1" ht="12">
      <c r="M704" s="75"/>
      <c r="O704" s="75"/>
      <c r="S704" s="75"/>
      <c r="T704" s="75"/>
      <c r="U704" s="75"/>
      <c r="V704" s="75"/>
    </row>
    <row r="705" spans="13:22" s="5" customFormat="1" ht="12">
      <c r="M705" s="75"/>
      <c r="O705" s="75"/>
      <c r="S705" s="75"/>
      <c r="T705" s="75"/>
      <c r="U705" s="75"/>
      <c r="V705" s="75"/>
    </row>
    <row r="706" spans="13:22" s="5" customFormat="1" ht="12">
      <c r="M706" s="75"/>
      <c r="O706" s="75"/>
      <c r="S706" s="75"/>
      <c r="T706" s="75"/>
      <c r="U706" s="75"/>
      <c r="V706" s="75"/>
    </row>
    <row r="707" spans="13:22" s="5" customFormat="1" ht="12">
      <c r="M707" s="75"/>
      <c r="O707" s="75"/>
      <c r="S707" s="75"/>
      <c r="T707" s="75"/>
      <c r="U707" s="75"/>
      <c r="V707" s="75"/>
    </row>
    <row r="708" spans="13:22" s="5" customFormat="1" ht="12">
      <c r="M708" s="75"/>
      <c r="O708" s="75"/>
      <c r="S708" s="75"/>
      <c r="T708" s="75"/>
      <c r="U708" s="75"/>
      <c r="V708" s="75"/>
    </row>
    <row r="709" spans="13:22" s="5" customFormat="1" ht="12">
      <c r="M709" s="75"/>
      <c r="O709" s="75"/>
      <c r="S709" s="75"/>
      <c r="T709" s="75"/>
      <c r="U709" s="75"/>
      <c r="V709" s="75"/>
    </row>
    <row r="710" spans="13:22" s="5" customFormat="1" ht="12">
      <c r="M710" s="75"/>
      <c r="O710" s="75"/>
      <c r="S710" s="75"/>
      <c r="T710" s="75"/>
      <c r="U710" s="75"/>
      <c r="V710" s="75"/>
    </row>
    <row r="711" spans="13:22" s="5" customFormat="1" ht="12">
      <c r="M711" s="75"/>
      <c r="O711" s="75"/>
      <c r="S711" s="75"/>
      <c r="T711" s="75"/>
      <c r="U711" s="75"/>
      <c r="V711" s="75"/>
    </row>
    <row r="712" spans="13:22" s="5" customFormat="1" ht="12">
      <c r="M712" s="75"/>
      <c r="O712" s="75"/>
      <c r="S712" s="75"/>
      <c r="T712" s="75"/>
      <c r="U712" s="75"/>
      <c r="V712" s="75"/>
    </row>
    <row r="713" spans="13:22" s="5" customFormat="1" ht="12">
      <c r="M713" s="75"/>
      <c r="O713" s="75"/>
      <c r="S713" s="75"/>
      <c r="T713" s="75"/>
      <c r="U713" s="75"/>
      <c r="V713" s="75"/>
    </row>
    <row r="714" spans="13:22" s="5" customFormat="1" ht="12">
      <c r="M714" s="75"/>
      <c r="O714" s="75"/>
      <c r="S714" s="75"/>
      <c r="T714" s="75"/>
      <c r="U714" s="75"/>
      <c r="V714" s="75"/>
    </row>
    <row r="715" spans="13:22" s="5" customFormat="1" ht="12">
      <c r="M715" s="75"/>
      <c r="O715" s="75"/>
      <c r="S715" s="75"/>
      <c r="T715" s="75"/>
      <c r="U715" s="75"/>
      <c r="V715" s="75"/>
    </row>
    <row r="716" spans="13:22" s="5" customFormat="1" ht="12">
      <c r="M716" s="75"/>
      <c r="O716" s="75"/>
      <c r="S716" s="75"/>
      <c r="T716" s="75"/>
      <c r="U716" s="75"/>
      <c r="V716" s="75"/>
    </row>
    <row r="717" spans="13:22" s="5" customFormat="1" ht="12">
      <c r="M717" s="75"/>
      <c r="O717" s="75"/>
      <c r="S717" s="75"/>
      <c r="T717" s="75"/>
      <c r="U717" s="75"/>
      <c r="V717" s="75"/>
    </row>
    <row r="718" spans="13:22" s="5" customFormat="1" ht="12">
      <c r="M718" s="75"/>
      <c r="O718" s="75"/>
      <c r="S718" s="75"/>
      <c r="T718" s="75"/>
      <c r="U718" s="75"/>
      <c r="V718" s="75"/>
    </row>
    <row r="719" spans="13:22" s="5" customFormat="1" ht="12">
      <c r="M719" s="75"/>
      <c r="O719" s="75"/>
      <c r="S719" s="75"/>
      <c r="T719" s="75"/>
      <c r="U719" s="75"/>
      <c r="V719" s="75"/>
    </row>
    <row r="720" spans="13:22" s="5" customFormat="1" ht="12">
      <c r="M720" s="75"/>
      <c r="O720" s="75"/>
      <c r="S720" s="75"/>
      <c r="T720" s="75"/>
      <c r="U720" s="75"/>
      <c r="V720" s="75"/>
    </row>
    <row r="721" spans="13:22" s="5" customFormat="1" ht="12">
      <c r="M721" s="75"/>
      <c r="O721" s="75"/>
      <c r="S721" s="75"/>
      <c r="T721" s="75"/>
      <c r="U721" s="75"/>
      <c r="V721" s="75"/>
    </row>
    <row r="722" spans="13:22" s="5" customFormat="1" ht="12">
      <c r="M722" s="75"/>
      <c r="O722" s="75"/>
      <c r="S722" s="75"/>
      <c r="T722" s="75"/>
      <c r="U722" s="75"/>
      <c r="V722" s="75"/>
    </row>
    <row r="723" spans="13:22" s="5" customFormat="1" ht="12">
      <c r="M723" s="75"/>
      <c r="O723" s="75"/>
      <c r="S723" s="75"/>
      <c r="T723" s="75"/>
      <c r="U723" s="75"/>
      <c r="V723" s="75"/>
    </row>
    <row r="724" spans="13:22" s="5" customFormat="1" ht="12">
      <c r="M724" s="75"/>
      <c r="O724" s="75"/>
      <c r="S724" s="75"/>
      <c r="T724" s="75"/>
      <c r="U724" s="75"/>
      <c r="V724" s="75"/>
    </row>
    <row r="725" spans="13:22" s="5" customFormat="1" ht="12">
      <c r="M725" s="75"/>
      <c r="O725" s="75"/>
      <c r="S725" s="75"/>
      <c r="T725" s="75"/>
      <c r="U725" s="75"/>
      <c r="V725" s="75"/>
    </row>
    <row r="726" spans="13:22" s="5" customFormat="1" ht="12">
      <c r="M726" s="75"/>
      <c r="O726" s="75"/>
      <c r="S726" s="75"/>
      <c r="T726" s="75"/>
      <c r="U726" s="75"/>
      <c r="V726" s="75"/>
    </row>
    <row r="727" spans="13:22" s="5" customFormat="1" ht="12">
      <c r="M727" s="75"/>
      <c r="O727" s="75"/>
      <c r="S727" s="75"/>
      <c r="T727" s="75"/>
      <c r="U727" s="75"/>
      <c r="V727" s="75"/>
    </row>
    <row r="728" spans="13:22" s="5" customFormat="1" ht="12">
      <c r="M728" s="75"/>
      <c r="O728" s="75"/>
      <c r="S728" s="75"/>
      <c r="T728" s="75"/>
      <c r="U728" s="75"/>
      <c r="V728" s="75"/>
    </row>
    <row r="729" spans="13:22" s="5" customFormat="1" ht="12">
      <c r="M729" s="75"/>
      <c r="O729" s="75"/>
      <c r="S729" s="75"/>
      <c r="T729" s="75"/>
      <c r="U729" s="75"/>
      <c r="V729" s="75"/>
    </row>
    <row r="730" spans="13:22" s="5" customFormat="1" ht="12">
      <c r="M730" s="75"/>
      <c r="O730" s="75"/>
      <c r="S730" s="75"/>
      <c r="T730" s="75"/>
      <c r="U730" s="75"/>
      <c r="V730" s="75"/>
    </row>
    <row r="731" spans="13:22" s="5" customFormat="1" ht="12">
      <c r="M731" s="75"/>
      <c r="O731" s="75"/>
      <c r="S731" s="75"/>
      <c r="T731" s="75"/>
      <c r="U731" s="75"/>
      <c r="V731" s="75"/>
    </row>
    <row r="732" spans="13:22" s="5" customFormat="1" ht="12">
      <c r="M732" s="75"/>
      <c r="O732" s="75"/>
      <c r="S732" s="75"/>
      <c r="T732" s="75"/>
      <c r="U732" s="75"/>
      <c r="V732" s="75"/>
    </row>
    <row r="733" spans="13:22" s="5" customFormat="1" ht="12">
      <c r="M733" s="75"/>
      <c r="O733" s="75"/>
      <c r="S733" s="75"/>
      <c r="T733" s="75"/>
      <c r="U733" s="75"/>
      <c r="V733" s="75"/>
    </row>
    <row r="734" spans="13:22" s="5" customFormat="1" ht="12">
      <c r="M734" s="75"/>
      <c r="O734" s="75"/>
      <c r="S734" s="75"/>
      <c r="T734" s="75"/>
      <c r="U734" s="75"/>
      <c r="V734" s="75"/>
    </row>
    <row r="735" spans="13:22" s="5" customFormat="1" ht="12">
      <c r="M735" s="75"/>
      <c r="O735" s="75"/>
      <c r="S735" s="75"/>
      <c r="T735" s="75"/>
      <c r="U735" s="75"/>
      <c r="V735" s="75"/>
    </row>
    <row r="736" spans="13:22" s="5" customFormat="1" ht="12">
      <c r="M736" s="75"/>
      <c r="O736" s="75"/>
      <c r="S736" s="75"/>
      <c r="T736" s="75"/>
      <c r="U736" s="75"/>
      <c r="V736" s="75"/>
    </row>
    <row r="737" spans="13:22" s="5" customFormat="1" ht="12">
      <c r="M737" s="75"/>
      <c r="O737" s="75"/>
      <c r="S737" s="75"/>
      <c r="T737" s="75"/>
      <c r="U737" s="75"/>
      <c r="V737" s="75"/>
    </row>
    <row r="738" spans="13:22" s="5" customFormat="1" ht="12">
      <c r="M738" s="75"/>
      <c r="O738" s="75"/>
      <c r="S738" s="75"/>
      <c r="T738" s="75"/>
      <c r="U738" s="75"/>
      <c r="V738" s="75"/>
    </row>
    <row r="739" spans="13:22" s="5" customFormat="1" ht="12">
      <c r="M739" s="75"/>
      <c r="O739" s="75"/>
      <c r="S739" s="75"/>
      <c r="T739" s="75"/>
      <c r="U739" s="75"/>
      <c r="V739" s="75"/>
    </row>
    <row r="740" spans="13:22" s="5" customFormat="1" ht="12">
      <c r="M740" s="75"/>
      <c r="O740" s="75"/>
      <c r="S740" s="75"/>
      <c r="T740" s="75"/>
      <c r="U740" s="75"/>
      <c r="V740" s="75"/>
    </row>
    <row r="741" spans="13:22" s="5" customFormat="1" ht="12">
      <c r="M741" s="75"/>
      <c r="O741" s="75"/>
      <c r="S741" s="75"/>
      <c r="T741" s="75"/>
      <c r="U741" s="75"/>
      <c r="V741" s="75"/>
    </row>
    <row r="742" spans="13:22" s="5" customFormat="1" ht="12">
      <c r="M742" s="75"/>
      <c r="O742" s="75"/>
      <c r="S742" s="75"/>
      <c r="T742" s="75"/>
      <c r="U742" s="75"/>
      <c r="V742" s="75"/>
    </row>
    <row r="743" spans="13:22" s="5" customFormat="1" ht="12">
      <c r="M743" s="75"/>
      <c r="O743" s="75"/>
      <c r="S743" s="75"/>
      <c r="T743" s="75"/>
      <c r="U743" s="75"/>
      <c r="V743" s="75"/>
    </row>
    <row r="744" spans="13:22" s="5" customFormat="1" ht="12">
      <c r="M744" s="75"/>
      <c r="O744" s="75"/>
      <c r="S744" s="75"/>
      <c r="T744" s="75"/>
      <c r="U744" s="75"/>
      <c r="V744" s="75"/>
    </row>
    <row r="745" spans="13:22" s="5" customFormat="1" ht="12">
      <c r="M745" s="75"/>
      <c r="O745" s="75"/>
      <c r="S745" s="75"/>
      <c r="T745" s="75"/>
      <c r="U745" s="75"/>
      <c r="V745" s="75"/>
    </row>
    <row r="746" spans="13:22" s="5" customFormat="1" ht="12">
      <c r="M746" s="75"/>
      <c r="O746" s="75"/>
      <c r="S746" s="75"/>
      <c r="T746" s="75"/>
      <c r="U746" s="75"/>
      <c r="V746" s="75"/>
    </row>
    <row r="747" spans="13:22" s="5" customFormat="1" ht="12">
      <c r="M747" s="75"/>
      <c r="O747" s="75"/>
      <c r="S747" s="75"/>
      <c r="T747" s="75"/>
      <c r="U747" s="75"/>
      <c r="V747" s="75"/>
    </row>
    <row r="748" spans="13:22" s="5" customFormat="1" ht="12">
      <c r="M748" s="75"/>
      <c r="O748" s="75"/>
      <c r="S748" s="75"/>
      <c r="T748" s="75"/>
      <c r="U748" s="75"/>
      <c r="V748" s="75"/>
    </row>
    <row r="749" spans="13:22" s="5" customFormat="1" ht="12">
      <c r="M749" s="75"/>
      <c r="O749" s="75"/>
      <c r="S749" s="75"/>
      <c r="T749" s="75"/>
      <c r="U749" s="75"/>
      <c r="V749" s="75"/>
    </row>
    <row r="750" spans="13:22" s="5" customFormat="1" ht="12">
      <c r="M750" s="75"/>
      <c r="O750" s="75"/>
      <c r="S750" s="75"/>
      <c r="T750" s="75"/>
      <c r="U750" s="75"/>
      <c r="V750" s="75"/>
    </row>
    <row r="751" spans="13:22" s="5" customFormat="1" ht="12">
      <c r="M751" s="75"/>
      <c r="O751" s="75"/>
      <c r="S751" s="75"/>
      <c r="T751" s="75"/>
      <c r="U751" s="75"/>
      <c r="V751" s="75"/>
    </row>
    <row r="752" spans="13:22" s="5" customFormat="1" ht="12">
      <c r="M752" s="75"/>
      <c r="O752" s="75"/>
      <c r="S752" s="75"/>
      <c r="T752" s="75"/>
      <c r="U752" s="75"/>
      <c r="V752" s="75"/>
    </row>
    <row r="753" spans="13:22" s="5" customFormat="1" ht="12">
      <c r="M753" s="75"/>
      <c r="O753" s="75"/>
      <c r="S753" s="75"/>
      <c r="T753" s="75"/>
      <c r="U753" s="75"/>
      <c r="V753" s="75"/>
    </row>
    <row r="754" spans="13:22" s="5" customFormat="1" ht="12">
      <c r="M754" s="75"/>
      <c r="O754" s="75"/>
      <c r="S754" s="75"/>
      <c r="T754" s="75"/>
      <c r="U754" s="75"/>
      <c r="V754" s="75"/>
    </row>
    <row r="755" spans="13:22" s="5" customFormat="1" ht="12">
      <c r="M755" s="75"/>
      <c r="O755" s="75"/>
      <c r="S755" s="75"/>
      <c r="T755" s="75"/>
      <c r="U755" s="75"/>
      <c r="V755" s="75"/>
    </row>
    <row r="756" spans="13:22" s="5" customFormat="1" ht="12">
      <c r="M756" s="75"/>
      <c r="O756" s="75"/>
      <c r="S756" s="75"/>
      <c r="T756" s="75"/>
      <c r="U756" s="75"/>
      <c r="V756" s="75"/>
    </row>
    <row r="757" spans="13:22" s="5" customFormat="1" ht="12">
      <c r="M757" s="75"/>
      <c r="O757" s="75"/>
      <c r="S757" s="75"/>
      <c r="T757" s="75"/>
      <c r="U757" s="75"/>
      <c r="V757" s="75"/>
    </row>
    <row r="758" spans="13:22" s="5" customFormat="1" ht="12">
      <c r="M758" s="75"/>
      <c r="O758" s="75"/>
      <c r="S758" s="75"/>
      <c r="T758" s="75"/>
      <c r="U758" s="75"/>
      <c r="V758" s="75"/>
    </row>
    <row r="759" spans="13:22" s="5" customFormat="1" ht="12">
      <c r="M759" s="75"/>
      <c r="O759" s="75"/>
      <c r="S759" s="75"/>
      <c r="T759" s="75"/>
      <c r="U759" s="75"/>
      <c r="V759" s="75"/>
    </row>
    <row r="760" spans="13:22" s="5" customFormat="1" ht="12">
      <c r="M760" s="75"/>
      <c r="O760" s="75"/>
      <c r="S760" s="75"/>
      <c r="T760" s="75"/>
      <c r="U760" s="75"/>
      <c r="V760" s="75"/>
    </row>
    <row r="761" spans="13:22" s="5" customFormat="1" ht="12">
      <c r="M761" s="75"/>
      <c r="O761" s="75"/>
      <c r="S761" s="75"/>
      <c r="T761" s="75"/>
      <c r="U761" s="75"/>
      <c r="V761" s="75"/>
    </row>
    <row r="762" spans="13:22" s="5" customFormat="1" ht="12">
      <c r="M762" s="75"/>
      <c r="O762" s="75"/>
      <c r="S762" s="75"/>
      <c r="T762" s="75"/>
      <c r="U762" s="75"/>
      <c r="V762" s="75"/>
    </row>
    <row r="763" spans="13:22" s="5" customFormat="1" ht="12">
      <c r="M763" s="75"/>
      <c r="O763" s="75"/>
      <c r="S763" s="75"/>
      <c r="T763" s="75"/>
      <c r="U763" s="75"/>
      <c r="V763" s="75"/>
    </row>
    <row r="764" spans="13:22" s="5" customFormat="1" ht="12">
      <c r="M764" s="75"/>
      <c r="O764" s="75"/>
      <c r="S764" s="75"/>
      <c r="T764" s="75"/>
      <c r="U764" s="75"/>
      <c r="V764" s="75"/>
    </row>
    <row r="765" spans="13:22" s="5" customFormat="1" ht="12">
      <c r="M765" s="75"/>
      <c r="O765" s="75"/>
      <c r="S765" s="75"/>
      <c r="T765" s="75"/>
      <c r="U765" s="75"/>
      <c r="V765" s="75"/>
    </row>
    <row r="766" spans="13:22" s="5" customFormat="1" ht="12">
      <c r="M766" s="75"/>
      <c r="O766" s="75"/>
      <c r="S766" s="75"/>
      <c r="T766" s="75"/>
      <c r="U766" s="75"/>
      <c r="V766" s="75"/>
    </row>
    <row r="767" spans="13:22" s="5" customFormat="1" ht="12">
      <c r="M767" s="75"/>
      <c r="O767" s="75"/>
      <c r="S767" s="75"/>
      <c r="T767" s="75"/>
      <c r="U767" s="75"/>
      <c r="V767" s="75"/>
    </row>
    <row r="768" spans="13:22" s="5" customFormat="1" ht="12">
      <c r="M768" s="75"/>
      <c r="O768" s="75"/>
      <c r="S768" s="75"/>
      <c r="T768" s="75"/>
      <c r="U768" s="75"/>
      <c r="V768" s="75"/>
    </row>
    <row r="769" spans="13:22" s="5" customFormat="1" ht="12">
      <c r="M769" s="75"/>
      <c r="O769" s="75"/>
      <c r="S769" s="75"/>
      <c r="T769" s="75"/>
      <c r="U769" s="75"/>
      <c r="V769" s="75"/>
    </row>
    <row r="770" spans="13:22" s="5" customFormat="1" ht="12">
      <c r="M770" s="75"/>
      <c r="O770" s="75"/>
      <c r="S770" s="75"/>
      <c r="T770" s="75"/>
      <c r="U770" s="75"/>
      <c r="V770" s="75"/>
    </row>
    <row r="771" spans="13:22" s="5" customFormat="1" ht="12">
      <c r="M771" s="75"/>
      <c r="O771" s="75"/>
      <c r="S771" s="75"/>
      <c r="T771" s="75"/>
      <c r="U771" s="75"/>
      <c r="V771" s="75"/>
    </row>
    <row r="772" spans="13:22" s="5" customFormat="1" ht="12">
      <c r="M772" s="75"/>
      <c r="O772" s="75"/>
      <c r="S772" s="75"/>
      <c r="T772" s="75"/>
      <c r="U772" s="75"/>
      <c r="V772" s="75"/>
    </row>
    <row r="773" spans="13:22" s="5" customFormat="1" ht="12">
      <c r="M773" s="75"/>
      <c r="O773" s="75"/>
      <c r="S773" s="75"/>
      <c r="T773" s="75"/>
      <c r="U773" s="75"/>
      <c r="V773" s="75"/>
    </row>
    <row r="774" spans="13:22" s="5" customFormat="1" ht="12">
      <c r="M774" s="75"/>
      <c r="O774" s="75"/>
      <c r="S774" s="75"/>
      <c r="T774" s="75"/>
      <c r="U774" s="75"/>
      <c r="V774" s="75"/>
    </row>
    <row r="775" spans="13:22" s="5" customFormat="1" ht="12">
      <c r="M775" s="75"/>
      <c r="O775" s="75"/>
      <c r="S775" s="75"/>
      <c r="T775" s="75"/>
      <c r="U775" s="75"/>
      <c r="V775" s="75"/>
    </row>
    <row r="776" spans="13:22" s="5" customFormat="1" ht="12">
      <c r="M776" s="75"/>
      <c r="O776" s="75"/>
      <c r="S776" s="75"/>
      <c r="T776" s="75"/>
      <c r="U776" s="75"/>
      <c r="V776" s="75"/>
    </row>
    <row r="777" spans="13:22" s="5" customFormat="1" ht="12">
      <c r="M777" s="75"/>
      <c r="O777" s="75"/>
      <c r="S777" s="75"/>
      <c r="T777" s="75"/>
      <c r="U777" s="75"/>
      <c r="V777" s="75"/>
    </row>
    <row r="778" spans="13:22" s="5" customFormat="1" ht="12">
      <c r="M778" s="75"/>
      <c r="O778" s="75"/>
      <c r="S778" s="75"/>
      <c r="T778" s="75"/>
      <c r="U778" s="75"/>
      <c r="V778" s="75"/>
    </row>
    <row r="779" spans="13:22" s="5" customFormat="1" ht="12">
      <c r="M779" s="75"/>
      <c r="O779" s="75"/>
      <c r="S779" s="75"/>
      <c r="T779" s="75"/>
      <c r="U779" s="75"/>
      <c r="V779" s="75"/>
    </row>
    <row r="780" spans="13:22" s="5" customFormat="1" ht="12">
      <c r="M780" s="75"/>
      <c r="O780" s="75"/>
      <c r="S780" s="75"/>
      <c r="T780" s="75"/>
      <c r="U780" s="75"/>
      <c r="V780" s="75"/>
    </row>
    <row r="781" spans="13:22" s="5" customFormat="1" ht="12">
      <c r="M781" s="75"/>
      <c r="O781" s="75"/>
      <c r="S781" s="75"/>
      <c r="T781" s="75"/>
      <c r="U781" s="75"/>
      <c r="V781" s="75"/>
    </row>
    <row r="782" spans="13:22" s="5" customFormat="1" ht="12">
      <c r="M782" s="75"/>
      <c r="O782" s="75"/>
      <c r="S782" s="75"/>
      <c r="T782" s="75"/>
      <c r="U782" s="75"/>
      <c r="V782" s="75"/>
    </row>
    <row r="783" spans="13:22" s="5" customFormat="1" ht="12">
      <c r="M783" s="75"/>
      <c r="O783" s="75"/>
      <c r="S783" s="75"/>
      <c r="T783" s="75"/>
      <c r="U783" s="75"/>
      <c r="V783" s="75"/>
    </row>
    <row r="784" spans="13:22" s="5" customFormat="1" ht="12">
      <c r="M784" s="75"/>
      <c r="O784" s="75"/>
      <c r="S784" s="75"/>
      <c r="T784" s="75"/>
      <c r="U784" s="75"/>
      <c r="V784" s="75"/>
    </row>
    <row r="785" spans="13:22" s="5" customFormat="1" ht="12">
      <c r="M785" s="75"/>
      <c r="O785" s="75"/>
      <c r="S785" s="75"/>
      <c r="T785" s="75"/>
      <c r="U785" s="75"/>
      <c r="V785" s="75"/>
    </row>
    <row r="786" spans="13:22" s="5" customFormat="1" ht="12">
      <c r="M786" s="75"/>
      <c r="O786" s="75"/>
      <c r="S786" s="75"/>
      <c r="T786" s="75"/>
      <c r="U786" s="75"/>
      <c r="V786" s="75"/>
    </row>
    <row r="787" spans="13:22" s="5" customFormat="1" ht="12">
      <c r="M787" s="75"/>
      <c r="O787" s="75"/>
      <c r="S787" s="75"/>
      <c r="T787" s="75"/>
      <c r="U787" s="75"/>
      <c r="V787" s="75"/>
    </row>
    <row r="788" spans="13:22" s="5" customFormat="1" ht="12">
      <c r="M788" s="75"/>
      <c r="O788" s="75"/>
      <c r="S788" s="75"/>
      <c r="T788" s="75"/>
      <c r="U788" s="75"/>
      <c r="V788" s="75"/>
    </row>
    <row r="789" spans="13:22" s="5" customFormat="1" ht="12">
      <c r="M789" s="75"/>
      <c r="O789" s="75"/>
      <c r="S789" s="75"/>
      <c r="T789" s="75"/>
      <c r="U789" s="75"/>
      <c r="V789" s="75"/>
    </row>
    <row r="790" spans="13:22" s="5" customFormat="1" ht="12">
      <c r="M790" s="75"/>
      <c r="O790" s="75"/>
      <c r="S790" s="75"/>
      <c r="T790" s="75"/>
      <c r="U790" s="75"/>
      <c r="V790" s="75"/>
    </row>
    <row r="791" spans="13:22" s="5" customFormat="1" ht="12">
      <c r="M791" s="75"/>
      <c r="O791" s="75"/>
      <c r="S791" s="75"/>
      <c r="T791" s="75"/>
      <c r="U791" s="75"/>
      <c r="V791" s="75"/>
    </row>
    <row r="792" spans="13:22" s="5" customFormat="1" ht="12">
      <c r="M792" s="75"/>
      <c r="O792" s="75"/>
      <c r="S792" s="75"/>
      <c r="T792" s="75"/>
      <c r="U792" s="75"/>
      <c r="V792" s="75"/>
    </row>
    <row r="793" spans="13:22" s="5" customFormat="1" ht="12">
      <c r="M793" s="75"/>
      <c r="O793" s="75"/>
      <c r="S793" s="75"/>
      <c r="T793" s="75"/>
      <c r="U793" s="75"/>
      <c r="V793" s="75"/>
    </row>
    <row r="794" spans="13:22" s="5" customFormat="1" ht="12">
      <c r="M794" s="75"/>
      <c r="O794" s="75"/>
      <c r="S794" s="75"/>
      <c r="T794" s="75"/>
      <c r="U794" s="75"/>
      <c r="V794" s="75"/>
    </row>
    <row r="795" spans="13:22" s="5" customFormat="1" ht="12">
      <c r="M795" s="75"/>
      <c r="O795" s="75"/>
      <c r="S795" s="75"/>
      <c r="T795" s="75"/>
      <c r="U795" s="75"/>
      <c r="V795" s="75"/>
    </row>
    <row r="796" spans="13:22" s="5" customFormat="1" ht="12">
      <c r="M796" s="75"/>
      <c r="O796" s="75"/>
      <c r="S796" s="75"/>
      <c r="T796" s="75"/>
      <c r="U796" s="75"/>
      <c r="V796" s="75"/>
    </row>
    <row r="797" spans="13:22" s="5" customFormat="1" ht="12">
      <c r="M797" s="75"/>
      <c r="O797" s="75"/>
      <c r="S797" s="75"/>
      <c r="T797" s="75"/>
      <c r="U797" s="75"/>
      <c r="V797" s="75"/>
    </row>
    <row r="798" spans="13:22" s="5" customFormat="1" ht="12">
      <c r="M798" s="75"/>
      <c r="O798" s="75"/>
      <c r="S798" s="75"/>
      <c r="T798" s="75"/>
      <c r="U798" s="75"/>
      <c r="V798" s="75"/>
    </row>
    <row r="799" spans="13:22" s="5" customFormat="1" ht="12">
      <c r="M799" s="75"/>
      <c r="O799" s="75"/>
      <c r="S799" s="75"/>
      <c r="T799" s="75"/>
      <c r="U799" s="75"/>
      <c r="V799" s="75"/>
    </row>
    <row r="800" spans="13:22" s="5" customFormat="1" ht="12">
      <c r="M800" s="75"/>
      <c r="O800" s="75"/>
      <c r="S800" s="75"/>
      <c r="T800" s="75"/>
      <c r="U800" s="75"/>
      <c r="V800" s="75"/>
    </row>
    <row r="801" spans="13:22" s="5" customFormat="1" ht="12">
      <c r="M801" s="75"/>
      <c r="O801" s="75"/>
      <c r="S801" s="75"/>
      <c r="T801" s="75"/>
      <c r="U801" s="75"/>
      <c r="V801" s="75"/>
    </row>
    <row r="802" spans="13:22" s="5" customFormat="1" ht="12">
      <c r="M802" s="75"/>
      <c r="O802" s="75"/>
      <c r="S802" s="75"/>
      <c r="T802" s="75"/>
      <c r="U802" s="75"/>
      <c r="V802" s="75"/>
    </row>
    <row r="803" spans="13:22" s="5" customFormat="1" ht="12">
      <c r="M803" s="75"/>
      <c r="O803" s="75"/>
      <c r="S803" s="75"/>
      <c r="T803" s="75"/>
      <c r="U803" s="75"/>
      <c r="V803" s="75"/>
    </row>
    <row r="804" spans="13:22" s="5" customFormat="1" ht="12">
      <c r="M804" s="75"/>
      <c r="O804" s="75"/>
      <c r="S804" s="75"/>
      <c r="T804" s="75"/>
      <c r="U804" s="75"/>
      <c r="V804" s="75"/>
    </row>
    <row r="805" spans="13:22" s="5" customFormat="1" ht="12">
      <c r="M805" s="75"/>
      <c r="O805" s="75"/>
      <c r="S805" s="75"/>
      <c r="T805" s="75"/>
      <c r="U805" s="75"/>
      <c r="V805" s="75"/>
    </row>
    <row r="806" spans="13:22" s="5" customFormat="1" ht="12">
      <c r="M806" s="75"/>
      <c r="O806" s="75"/>
      <c r="S806" s="75"/>
      <c r="T806" s="75"/>
      <c r="U806" s="75"/>
      <c r="V806" s="75"/>
    </row>
    <row r="807" spans="13:22" s="5" customFormat="1" ht="12">
      <c r="M807" s="75"/>
      <c r="O807" s="75"/>
      <c r="S807" s="75"/>
      <c r="T807" s="75"/>
      <c r="U807" s="75"/>
      <c r="V807" s="75"/>
    </row>
    <row r="808" spans="13:22" s="5" customFormat="1" ht="12">
      <c r="M808" s="75"/>
      <c r="O808" s="75"/>
      <c r="S808" s="75"/>
      <c r="T808" s="75"/>
      <c r="U808" s="75"/>
      <c r="V808" s="75"/>
    </row>
    <row r="809" spans="13:22" s="5" customFormat="1" ht="12">
      <c r="M809" s="75"/>
      <c r="O809" s="75"/>
      <c r="S809" s="75"/>
      <c r="T809" s="75"/>
      <c r="U809" s="75"/>
      <c r="V809" s="75"/>
    </row>
    <row r="810" spans="13:22" s="5" customFormat="1" ht="12">
      <c r="M810" s="75"/>
      <c r="O810" s="75"/>
      <c r="S810" s="75"/>
      <c r="T810" s="75"/>
      <c r="U810" s="75"/>
      <c r="V810" s="75"/>
    </row>
    <row r="811" spans="13:22" s="5" customFormat="1" ht="12">
      <c r="M811" s="75"/>
      <c r="O811" s="75"/>
      <c r="S811" s="75"/>
      <c r="T811" s="75"/>
      <c r="U811" s="75"/>
      <c r="V811" s="75"/>
    </row>
    <row r="812" spans="13:22" s="5" customFormat="1" ht="12">
      <c r="M812" s="75"/>
      <c r="O812" s="75"/>
      <c r="S812" s="75"/>
      <c r="T812" s="75"/>
      <c r="U812" s="75"/>
      <c r="V812" s="75"/>
    </row>
    <row r="813" spans="13:22" s="5" customFormat="1" ht="12">
      <c r="M813" s="75"/>
      <c r="O813" s="75"/>
      <c r="S813" s="75"/>
      <c r="T813" s="75"/>
      <c r="U813" s="75"/>
      <c r="V813" s="75"/>
    </row>
    <row r="814" spans="13:22" s="5" customFormat="1" ht="12">
      <c r="M814" s="75"/>
      <c r="O814" s="75"/>
      <c r="S814" s="75"/>
      <c r="T814" s="75"/>
      <c r="U814" s="75"/>
      <c r="V814" s="75"/>
    </row>
    <row r="815" spans="13:22" s="5" customFormat="1" ht="12">
      <c r="M815" s="75"/>
      <c r="O815" s="75"/>
      <c r="S815" s="75"/>
      <c r="T815" s="75"/>
      <c r="U815" s="75"/>
      <c r="V815" s="75"/>
    </row>
    <row r="816" spans="13:22" s="5" customFormat="1" ht="12">
      <c r="M816" s="75"/>
      <c r="O816" s="75"/>
      <c r="S816" s="75"/>
      <c r="T816" s="75"/>
      <c r="U816" s="75"/>
      <c r="V816" s="75"/>
    </row>
    <row r="817" spans="13:22" s="5" customFormat="1" ht="12">
      <c r="M817" s="75"/>
      <c r="O817" s="75"/>
      <c r="S817" s="75"/>
      <c r="T817" s="75"/>
      <c r="U817" s="75"/>
      <c r="V817" s="75"/>
    </row>
    <row r="818" spans="13:22" s="5" customFormat="1" ht="12">
      <c r="M818" s="75"/>
      <c r="O818" s="75"/>
      <c r="S818" s="75"/>
      <c r="T818" s="75"/>
      <c r="U818" s="75"/>
      <c r="V818" s="75"/>
    </row>
    <row r="819" spans="13:22" s="5" customFormat="1" ht="12">
      <c r="M819" s="75"/>
      <c r="O819" s="75"/>
      <c r="S819" s="75"/>
      <c r="T819" s="75"/>
      <c r="U819" s="75"/>
      <c r="V819" s="75"/>
    </row>
    <row r="820" spans="13:22" s="5" customFormat="1" ht="12">
      <c r="M820" s="75"/>
      <c r="O820" s="75"/>
      <c r="S820" s="75"/>
      <c r="T820" s="75"/>
      <c r="U820" s="75"/>
      <c r="V820" s="75"/>
    </row>
    <row r="821" spans="13:22" s="5" customFormat="1" ht="12">
      <c r="M821" s="75"/>
      <c r="O821" s="75"/>
      <c r="S821" s="75"/>
      <c r="T821" s="75"/>
      <c r="U821" s="75"/>
      <c r="V821" s="75"/>
    </row>
    <row r="822" spans="13:22" s="5" customFormat="1" ht="12">
      <c r="M822" s="75"/>
      <c r="O822" s="75"/>
      <c r="S822" s="75"/>
      <c r="T822" s="75"/>
      <c r="U822" s="75"/>
      <c r="V822" s="75"/>
    </row>
    <row r="823" spans="13:22" s="5" customFormat="1" ht="12">
      <c r="M823" s="75"/>
      <c r="O823" s="75"/>
      <c r="S823" s="75"/>
      <c r="T823" s="75"/>
      <c r="U823" s="75"/>
      <c r="V823" s="75"/>
    </row>
    <row r="824" spans="13:22" s="5" customFormat="1" ht="12">
      <c r="M824" s="75"/>
      <c r="O824" s="75"/>
      <c r="S824" s="75"/>
      <c r="T824" s="75"/>
      <c r="U824" s="75"/>
      <c r="V824" s="75"/>
    </row>
    <row r="825" spans="13:22" s="5" customFormat="1" ht="12">
      <c r="M825" s="75"/>
      <c r="O825" s="75"/>
      <c r="S825" s="75"/>
      <c r="T825" s="75"/>
      <c r="U825" s="75"/>
      <c r="V825" s="75"/>
    </row>
    <row r="826" spans="13:22" s="5" customFormat="1" ht="12">
      <c r="M826" s="75"/>
      <c r="O826" s="75"/>
      <c r="S826" s="75"/>
      <c r="T826" s="75"/>
      <c r="U826" s="75"/>
      <c r="V826" s="75"/>
    </row>
    <row r="827" spans="13:22" s="5" customFormat="1" ht="12">
      <c r="M827" s="75"/>
      <c r="O827" s="75"/>
      <c r="S827" s="75"/>
      <c r="T827" s="75"/>
      <c r="U827" s="75"/>
      <c r="V827" s="75"/>
    </row>
    <row r="828" spans="13:22" s="5" customFormat="1" ht="12">
      <c r="M828" s="75"/>
      <c r="O828" s="75"/>
      <c r="S828" s="75"/>
      <c r="T828" s="75"/>
      <c r="U828" s="75"/>
      <c r="V828" s="75"/>
    </row>
    <row r="829" spans="13:22" s="5" customFormat="1" ht="12">
      <c r="M829" s="75"/>
      <c r="O829" s="75"/>
      <c r="S829" s="75"/>
      <c r="T829" s="75"/>
      <c r="U829" s="75"/>
      <c r="V829" s="75"/>
    </row>
    <row r="830" spans="13:22" s="5" customFormat="1" ht="12">
      <c r="M830" s="75"/>
      <c r="O830" s="75"/>
      <c r="S830" s="75"/>
      <c r="T830" s="75"/>
      <c r="U830" s="75"/>
      <c r="V830" s="75"/>
    </row>
    <row r="831" spans="13:22" s="5" customFormat="1" ht="12">
      <c r="M831" s="75"/>
      <c r="O831" s="75"/>
      <c r="S831" s="75"/>
      <c r="T831" s="75"/>
      <c r="U831" s="75"/>
      <c r="V831" s="75"/>
    </row>
    <row r="832" spans="13:22" s="5" customFormat="1" ht="12">
      <c r="M832" s="75"/>
      <c r="O832" s="75"/>
      <c r="S832" s="75"/>
      <c r="T832" s="75"/>
      <c r="U832" s="75"/>
      <c r="V832" s="75"/>
    </row>
    <row r="833" spans="13:22" s="5" customFormat="1" ht="12">
      <c r="M833" s="75"/>
      <c r="O833" s="75"/>
      <c r="S833" s="75"/>
      <c r="T833" s="75"/>
      <c r="U833" s="75"/>
      <c r="V833" s="75"/>
    </row>
    <row r="834" spans="13:22" s="5" customFormat="1" ht="12">
      <c r="M834" s="75"/>
      <c r="O834" s="75"/>
      <c r="S834" s="75"/>
      <c r="T834" s="75"/>
      <c r="U834" s="75"/>
      <c r="V834" s="75"/>
    </row>
    <row r="835" spans="13:22" s="5" customFormat="1" ht="12">
      <c r="M835" s="75"/>
      <c r="O835" s="75"/>
      <c r="S835" s="75"/>
      <c r="T835" s="75"/>
      <c r="U835" s="75"/>
      <c r="V835" s="75"/>
    </row>
    <row r="836" spans="13:22" s="5" customFormat="1" ht="12">
      <c r="M836" s="75"/>
      <c r="O836" s="75"/>
      <c r="S836" s="75"/>
      <c r="T836" s="75"/>
      <c r="U836" s="75"/>
      <c r="V836" s="75"/>
    </row>
    <row r="837" spans="13:22" s="5" customFormat="1" ht="12">
      <c r="M837" s="75"/>
      <c r="O837" s="75"/>
      <c r="S837" s="75"/>
      <c r="T837" s="75"/>
      <c r="U837" s="75"/>
      <c r="V837" s="75"/>
    </row>
    <row r="838" spans="13:22" s="5" customFormat="1" ht="12">
      <c r="M838" s="75"/>
      <c r="O838" s="75"/>
      <c r="S838" s="75"/>
      <c r="T838" s="75"/>
      <c r="U838" s="75"/>
      <c r="V838" s="75"/>
    </row>
    <row r="839" spans="13:22" s="5" customFormat="1" ht="12">
      <c r="M839" s="75"/>
      <c r="O839" s="75"/>
      <c r="S839" s="75"/>
      <c r="T839" s="75"/>
      <c r="U839" s="75"/>
      <c r="V839" s="75"/>
    </row>
    <row r="840" spans="13:22" s="5" customFormat="1" ht="12">
      <c r="M840" s="75"/>
      <c r="O840" s="75"/>
      <c r="S840" s="75"/>
      <c r="T840" s="75"/>
      <c r="U840" s="75"/>
      <c r="V840" s="75"/>
    </row>
    <row r="841" spans="13:22" s="5" customFormat="1" ht="12">
      <c r="M841" s="75"/>
      <c r="O841" s="75"/>
      <c r="S841" s="75"/>
      <c r="T841" s="75"/>
      <c r="U841" s="75"/>
      <c r="V841" s="75"/>
    </row>
    <row r="842" spans="13:22" s="5" customFormat="1" ht="12">
      <c r="M842" s="75"/>
      <c r="O842" s="75"/>
      <c r="S842" s="75"/>
      <c r="T842" s="75"/>
      <c r="U842" s="75"/>
      <c r="V842" s="75"/>
    </row>
    <row r="843" spans="13:22" s="5" customFormat="1" ht="12">
      <c r="M843" s="75"/>
      <c r="O843" s="75"/>
      <c r="S843" s="75"/>
      <c r="T843" s="75"/>
      <c r="U843" s="75"/>
      <c r="V843" s="75"/>
    </row>
    <row r="844" spans="13:22" s="5" customFormat="1" ht="12">
      <c r="M844" s="75"/>
      <c r="O844" s="75"/>
      <c r="S844" s="75"/>
      <c r="T844" s="75"/>
      <c r="U844" s="75"/>
      <c r="V844" s="75"/>
    </row>
    <row r="845" spans="13:22" s="5" customFormat="1" ht="12">
      <c r="M845" s="75"/>
      <c r="O845" s="75"/>
      <c r="S845" s="75"/>
      <c r="T845" s="75"/>
      <c r="U845" s="75"/>
      <c r="V845" s="75"/>
    </row>
    <row r="846" spans="13:22" s="5" customFormat="1" ht="12">
      <c r="M846" s="75"/>
      <c r="O846" s="75"/>
      <c r="S846" s="75"/>
      <c r="T846" s="75"/>
      <c r="U846" s="75"/>
      <c r="V846" s="75"/>
    </row>
    <row r="847" spans="13:22" s="5" customFormat="1" ht="12">
      <c r="M847" s="75"/>
      <c r="O847" s="75"/>
      <c r="S847" s="75"/>
      <c r="T847" s="75"/>
      <c r="U847" s="75"/>
      <c r="V847" s="75"/>
    </row>
    <row r="848" spans="13:22" s="5" customFormat="1" ht="12">
      <c r="M848" s="75"/>
      <c r="O848" s="75"/>
      <c r="S848" s="75"/>
      <c r="T848" s="75"/>
      <c r="U848" s="75"/>
      <c r="V848" s="75"/>
    </row>
    <row r="849" spans="13:22" s="5" customFormat="1" ht="12">
      <c r="M849" s="75"/>
      <c r="O849" s="75"/>
      <c r="S849" s="75"/>
      <c r="T849" s="75"/>
      <c r="U849" s="75"/>
      <c r="V849" s="75"/>
    </row>
    <row r="850" spans="13:22" s="5" customFormat="1" ht="12">
      <c r="M850" s="75"/>
      <c r="O850" s="75"/>
      <c r="S850" s="75"/>
      <c r="T850" s="75"/>
      <c r="U850" s="75"/>
      <c r="V850" s="75"/>
    </row>
    <row r="851" spans="13:22" s="5" customFormat="1" ht="12">
      <c r="M851" s="75"/>
      <c r="O851" s="75"/>
      <c r="S851" s="75"/>
      <c r="T851" s="75"/>
      <c r="U851" s="75"/>
      <c r="V851" s="75"/>
    </row>
    <row r="852" spans="13:22" s="5" customFormat="1" ht="12">
      <c r="M852" s="75"/>
      <c r="O852" s="75"/>
      <c r="S852" s="75"/>
      <c r="T852" s="75"/>
      <c r="U852" s="75"/>
      <c r="V852" s="75"/>
    </row>
    <row r="853" spans="13:22" s="5" customFormat="1" ht="12">
      <c r="M853" s="75"/>
      <c r="O853" s="75"/>
      <c r="S853" s="75"/>
      <c r="T853" s="75"/>
      <c r="U853" s="75"/>
      <c r="V853" s="75"/>
    </row>
    <row r="854" spans="13:22" s="5" customFormat="1" ht="12">
      <c r="M854" s="75"/>
      <c r="O854" s="75"/>
      <c r="S854" s="75"/>
      <c r="T854" s="75"/>
      <c r="U854" s="75"/>
      <c r="V854" s="75"/>
    </row>
    <row r="855" spans="13:22" s="5" customFormat="1" ht="12">
      <c r="M855" s="75"/>
      <c r="O855" s="75"/>
      <c r="S855" s="75"/>
      <c r="T855" s="75"/>
      <c r="U855" s="75"/>
      <c r="V855" s="75"/>
    </row>
    <row r="856" spans="13:22" s="5" customFormat="1" ht="12">
      <c r="M856" s="75"/>
      <c r="O856" s="75"/>
      <c r="S856" s="75"/>
      <c r="T856" s="75"/>
      <c r="U856" s="75"/>
      <c r="V856" s="75"/>
    </row>
    <row r="857" spans="13:22" s="5" customFormat="1" ht="12">
      <c r="M857" s="75"/>
      <c r="O857" s="75"/>
      <c r="S857" s="75"/>
      <c r="T857" s="75"/>
      <c r="U857" s="75"/>
      <c r="V857" s="75"/>
    </row>
    <row r="858" spans="13:22" s="5" customFormat="1" ht="12">
      <c r="M858" s="75"/>
      <c r="O858" s="75"/>
      <c r="S858" s="75"/>
      <c r="T858" s="75"/>
      <c r="U858" s="75"/>
      <c r="V858" s="75"/>
    </row>
    <row r="859" spans="13:22" s="5" customFormat="1" ht="12">
      <c r="M859" s="75"/>
      <c r="O859" s="75"/>
      <c r="S859" s="75"/>
      <c r="T859" s="75"/>
      <c r="U859" s="75"/>
      <c r="V859" s="75"/>
    </row>
    <row r="860" spans="13:22" s="5" customFormat="1" ht="12">
      <c r="M860" s="75"/>
      <c r="O860" s="75"/>
      <c r="S860" s="75"/>
      <c r="T860" s="75"/>
      <c r="U860" s="75"/>
      <c r="V860" s="75"/>
    </row>
    <row r="861" spans="13:22" s="5" customFormat="1" ht="12">
      <c r="M861" s="75"/>
      <c r="O861" s="75"/>
      <c r="S861" s="75"/>
      <c r="T861" s="75"/>
      <c r="U861" s="75"/>
      <c r="V861" s="75"/>
    </row>
    <row r="862" spans="13:22" s="5" customFormat="1" ht="12">
      <c r="M862" s="75"/>
      <c r="O862" s="75"/>
      <c r="S862" s="75"/>
      <c r="T862" s="75"/>
      <c r="U862" s="75"/>
      <c r="V862" s="75"/>
    </row>
    <row r="863" spans="13:22" s="5" customFormat="1" ht="12">
      <c r="M863" s="75"/>
      <c r="O863" s="75"/>
      <c r="S863" s="75"/>
      <c r="T863" s="75"/>
      <c r="U863" s="75"/>
      <c r="V863" s="75"/>
    </row>
    <row r="864" spans="13:22" s="5" customFormat="1" ht="12">
      <c r="M864" s="75"/>
      <c r="O864" s="75"/>
      <c r="S864" s="75"/>
      <c r="T864" s="75"/>
      <c r="U864" s="75"/>
      <c r="V864" s="75"/>
    </row>
    <row r="865" spans="13:22" s="5" customFormat="1" ht="12">
      <c r="M865" s="75"/>
      <c r="O865" s="75"/>
      <c r="S865" s="75"/>
      <c r="T865" s="75"/>
      <c r="U865" s="75"/>
      <c r="V865" s="75"/>
    </row>
    <row r="866" spans="13:22" s="5" customFormat="1" ht="12">
      <c r="M866" s="75"/>
      <c r="O866" s="75"/>
      <c r="S866" s="75"/>
      <c r="T866" s="75"/>
      <c r="U866" s="75"/>
      <c r="V866" s="75"/>
    </row>
    <row r="867" spans="13:22" s="5" customFormat="1" ht="12">
      <c r="M867" s="75"/>
      <c r="O867" s="75"/>
      <c r="S867" s="75"/>
      <c r="T867" s="75"/>
      <c r="U867" s="75"/>
      <c r="V867" s="75"/>
    </row>
    <row r="868" spans="13:22" s="5" customFormat="1" ht="12">
      <c r="M868" s="75"/>
      <c r="O868" s="75"/>
      <c r="S868" s="75"/>
      <c r="T868" s="75"/>
      <c r="U868" s="75"/>
      <c r="V868" s="75"/>
    </row>
    <row r="869" spans="13:22" s="5" customFormat="1" ht="12">
      <c r="M869" s="75"/>
      <c r="O869" s="75"/>
      <c r="S869" s="75"/>
      <c r="T869" s="75"/>
      <c r="U869" s="75"/>
      <c r="V869" s="75"/>
    </row>
    <row r="870" spans="13:22" s="5" customFormat="1" ht="12">
      <c r="M870" s="75"/>
      <c r="O870" s="75"/>
      <c r="S870" s="75"/>
      <c r="T870" s="75"/>
      <c r="U870" s="75"/>
      <c r="V870" s="75"/>
    </row>
    <row r="871" spans="13:22" s="5" customFormat="1" ht="12">
      <c r="M871" s="75"/>
      <c r="O871" s="75"/>
      <c r="S871" s="75"/>
      <c r="T871" s="75"/>
      <c r="U871" s="75"/>
      <c r="V871" s="75"/>
    </row>
    <row r="872" spans="13:22" s="5" customFormat="1" ht="12">
      <c r="M872" s="75"/>
      <c r="O872" s="75"/>
      <c r="S872" s="75"/>
      <c r="T872" s="75"/>
      <c r="U872" s="75"/>
      <c r="V872" s="75"/>
    </row>
    <row r="873" spans="13:22" s="5" customFormat="1" ht="12">
      <c r="M873" s="75"/>
      <c r="O873" s="75"/>
      <c r="S873" s="75"/>
      <c r="T873" s="75"/>
      <c r="U873" s="75"/>
      <c r="V873" s="75"/>
    </row>
    <row r="874" spans="13:22" s="5" customFormat="1" ht="12">
      <c r="M874" s="75"/>
      <c r="O874" s="75"/>
      <c r="S874" s="75"/>
      <c r="T874" s="75"/>
      <c r="U874" s="75"/>
      <c r="V874" s="75"/>
    </row>
    <row r="875" spans="13:22" s="5" customFormat="1" ht="12">
      <c r="M875" s="75"/>
      <c r="O875" s="75"/>
      <c r="S875" s="75"/>
      <c r="T875" s="75"/>
      <c r="U875" s="75"/>
      <c r="V875" s="75"/>
    </row>
    <row r="876" spans="13:22" s="5" customFormat="1" ht="12">
      <c r="M876" s="75"/>
      <c r="O876" s="75"/>
      <c r="S876" s="75"/>
      <c r="T876" s="75"/>
      <c r="U876" s="75"/>
      <c r="V876" s="75"/>
    </row>
    <row r="877" spans="13:22" s="5" customFormat="1" ht="12">
      <c r="M877" s="75"/>
      <c r="O877" s="75"/>
      <c r="S877" s="75"/>
      <c r="T877" s="75"/>
      <c r="U877" s="75"/>
      <c r="V877" s="75"/>
    </row>
    <row r="878" spans="13:22" s="5" customFormat="1" ht="12">
      <c r="M878" s="75"/>
      <c r="O878" s="75"/>
      <c r="S878" s="75"/>
      <c r="T878" s="75"/>
      <c r="U878" s="75"/>
      <c r="V878" s="75"/>
    </row>
    <row r="879" spans="13:22" s="5" customFormat="1" ht="12">
      <c r="M879" s="75"/>
      <c r="O879" s="75"/>
      <c r="S879" s="75"/>
      <c r="T879" s="75"/>
      <c r="U879" s="75"/>
      <c r="V879" s="75"/>
    </row>
    <row r="880" spans="13:22" s="5" customFormat="1" ht="12">
      <c r="M880" s="75"/>
      <c r="O880" s="75"/>
      <c r="S880" s="75"/>
      <c r="T880" s="75"/>
      <c r="U880" s="75"/>
      <c r="V880" s="75"/>
    </row>
    <row r="881" spans="13:22" s="5" customFormat="1" ht="12">
      <c r="M881" s="75"/>
      <c r="O881" s="75"/>
      <c r="S881" s="75"/>
      <c r="T881" s="75"/>
      <c r="U881" s="75"/>
      <c r="V881" s="75"/>
    </row>
    <row r="882" spans="13:22" s="5" customFormat="1" ht="12">
      <c r="M882" s="75"/>
      <c r="O882" s="75"/>
      <c r="S882" s="75"/>
      <c r="T882" s="75"/>
      <c r="U882" s="75"/>
      <c r="V882" s="75"/>
    </row>
    <row r="883" spans="13:22" s="5" customFormat="1" ht="12">
      <c r="M883" s="75"/>
      <c r="O883" s="75"/>
      <c r="S883" s="75"/>
      <c r="T883" s="75"/>
      <c r="U883" s="75"/>
      <c r="V883" s="75"/>
    </row>
    <row r="884" spans="13:22" s="5" customFormat="1" ht="12">
      <c r="M884" s="75"/>
      <c r="O884" s="75"/>
      <c r="S884" s="75"/>
      <c r="T884" s="75"/>
      <c r="U884" s="75"/>
      <c r="V884" s="75"/>
    </row>
    <row r="885" spans="13:22" s="5" customFormat="1" ht="12">
      <c r="M885" s="75"/>
      <c r="O885" s="75"/>
      <c r="S885" s="75"/>
      <c r="T885" s="75"/>
      <c r="U885" s="75"/>
      <c r="V885" s="75"/>
    </row>
    <row r="886" spans="13:22" s="5" customFormat="1" ht="12">
      <c r="M886" s="75"/>
      <c r="O886" s="75"/>
      <c r="S886" s="75"/>
      <c r="T886" s="75"/>
      <c r="U886" s="75"/>
      <c r="V886" s="75"/>
    </row>
    <row r="887" spans="13:22" s="5" customFormat="1" ht="12">
      <c r="M887" s="75"/>
      <c r="O887" s="75"/>
      <c r="S887" s="75"/>
      <c r="T887" s="75"/>
      <c r="U887" s="75"/>
      <c r="V887" s="75"/>
    </row>
    <row r="888" spans="13:22" s="5" customFormat="1" ht="12">
      <c r="M888" s="75"/>
      <c r="O888" s="75"/>
      <c r="S888" s="75"/>
      <c r="T888" s="75"/>
      <c r="U888" s="75"/>
      <c r="V888" s="75"/>
    </row>
    <row r="889" spans="13:22" s="5" customFormat="1" ht="12">
      <c r="M889" s="75"/>
      <c r="O889" s="75"/>
      <c r="S889" s="75"/>
      <c r="T889" s="75"/>
      <c r="U889" s="75"/>
      <c r="V889" s="75"/>
    </row>
    <row r="890" spans="13:22" s="5" customFormat="1" ht="12">
      <c r="M890" s="75"/>
      <c r="O890" s="75"/>
      <c r="S890" s="75"/>
      <c r="T890" s="75"/>
      <c r="U890" s="75"/>
      <c r="V890" s="75"/>
    </row>
    <row r="891" spans="13:22" s="5" customFormat="1" ht="12">
      <c r="M891" s="75"/>
      <c r="O891" s="75"/>
      <c r="S891" s="75"/>
      <c r="T891" s="75"/>
      <c r="U891" s="75"/>
      <c r="V891" s="75"/>
    </row>
    <row r="892" spans="13:22" s="5" customFormat="1" ht="12">
      <c r="M892" s="75"/>
      <c r="O892" s="75"/>
      <c r="S892" s="75"/>
      <c r="T892" s="75"/>
      <c r="U892" s="75"/>
      <c r="V892" s="75"/>
    </row>
    <row r="893" spans="13:22" s="5" customFormat="1" ht="12">
      <c r="M893" s="75"/>
      <c r="O893" s="75"/>
      <c r="S893" s="75"/>
      <c r="T893" s="75"/>
      <c r="U893" s="75"/>
      <c r="V893" s="75"/>
    </row>
    <row r="894" spans="13:22" s="5" customFormat="1" ht="12">
      <c r="M894" s="75"/>
      <c r="O894" s="75"/>
      <c r="S894" s="75"/>
      <c r="T894" s="75"/>
      <c r="U894" s="75"/>
      <c r="V894" s="75"/>
    </row>
    <row r="895" spans="13:22" s="5" customFormat="1" ht="12">
      <c r="M895" s="75"/>
      <c r="O895" s="75"/>
      <c r="S895" s="75"/>
      <c r="T895" s="75"/>
      <c r="U895" s="75"/>
      <c r="V895" s="75"/>
    </row>
    <row r="896" spans="13:22" s="5" customFormat="1" ht="12">
      <c r="M896" s="75"/>
      <c r="O896" s="75"/>
      <c r="S896" s="75"/>
      <c r="T896" s="75"/>
      <c r="U896" s="75"/>
      <c r="V896" s="75"/>
    </row>
    <row r="897" spans="13:22" s="5" customFormat="1" ht="12">
      <c r="M897" s="75"/>
      <c r="O897" s="75"/>
      <c r="S897" s="75"/>
      <c r="T897" s="75"/>
      <c r="U897" s="75"/>
      <c r="V897" s="75"/>
    </row>
    <row r="898" spans="13:22" s="5" customFormat="1" ht="12">
      <c r="M898" s="75"/>
      <c r="O898" s="75"/>
      <c r="S898" s="75"/>
      <c r="T898" s="75"/>
      <c r="U898" s="75"/>
      <c r="V898" s="75"/>
    </row>
    <row r="899" spans="13:22" s="5" customFormat="1" ht="12">
      <c r="M899" s="75"/>
      <c r="O899" s="75"/>
      <c r="S899" s="75"/>
      <c r="T899" s="75"/>
      <c r="U899" s="75"/>
      <c r="V899" s="75"/>
    </row>
    <row r="900" spans="13:22" s="5" customFormat="1" ht="12">
      <c r="M900" s="75"/>
      <c r="O900" s="75"/>
      <c r="S900" s="75"/>
      <c r="T900" s="75"/>
      <c r="U900" s="75"/>
      <c r="V900" s="75"/>
    </row>
    <row r="901" spans="13:22" s="5" customFormat="1" ht="12">
      <c r="M901" s="75"/>
      <c r="O901" s="75"/>
      <c r="S901" s="75"/>
      <c r="T901" s="75"/>
      <c r="U901" s="75"/>
      <c r="V901" s="75"/>
    </row>
    <row r="902" spans="13:22" s="5" customFormat="1" ht="12">
      <c r="M902" s="75"/>
      <c r="O902" s="75"/>
      <c r="S902" s="75"/>
      <c r="T902" s="75"/>
      <c r="U902" s="75"/>
      <c r="V902" s="75"/>
    </row>
    <row r="903" spans="13:22" s="5" customFormat="1" ht="12">
      <c r="M903" s="75"/>
      <c r="O903" s="75"/>
      <c r="S903" s="75"/>
      <c r="T903" s="75"/>
      <c r="U903" s="75"/>
      <c r="V903" s="75"/>
    </row>
    <row r="904" spans="13:22" s="5" customFormat="1" ht="12">
      <c r="M904" s="75"/>
      <c r="O904" s="75"/>
      <c r="S904" s="75"/>
      <c r="T904" s="75"/>
      <c r="U904" s="75"/>
      <c r="V904" s="75"/>
    </row>
    <row r="905" spans="13:22" s="5" customFormat="1" ht="12">
      <c r="M905" s="75"/>
      <c r="O905" s="75"/>
      <c r="S905" s="75"/>
      <c r="T905" s="75"/>
      <c r="U905" s="75"/>
      <c r="V905" s="75"/>
    </row>
    <row r="906" spans="13:22" s="5" customFormat="1" ht="12">
      <c r="M906" s="75"/>
      <c r="O906" s="75"/>
      <c r="S906" s="75"/>
      <c r="T906" s="75"/>
      <c r="U906" s="75"/>
      <c r="V906" s="75"/>
    </row>
    <row r="907" spans="13:22" s="5" customFormat="1" ht="12">
      <c r="M907" s="75"/>
      <c r="O907" s="75"/>
      <c r="S907" s="75"/>
      <c r="T907" s="75"/>
      <c r="U907" s="75"/>
      <c r="V907" s="75"/>
    </row>
    <row r="908" spans="13:22" s="5" customFormat="1" ht="12">
      <c r="M908" s="75"/>
      <c r="O908" s="75"/>
      <c r="S908" s="75"/>
      <c r="T908" s="75"/>
      <c r="U908" s="75"/>
      <c r="V908" s="75"/>
    </row>
    <row r="909" spans="13:22" s="5" customFormat="1" ht="12">
      <c r="M909" s="75"/>
      <c r="O909" s="75"/>
      <c r="S909" s="75"/>
      <c r="T909" s="75"/>
      <c r="U909" s="75"/>
      <c r="V909" s="75"/>
    </row>
    <row r="910" spans="13:22" s="5" customFormat="1" ht="12">
      <c r="M910" s="75"/>
      <c r="O910" s="75"/>
      <c r="S910" s="75"/>
      <c r="T910" s="75"/>
      <c r="U910" s="75"/>
      <c r="V910" s="75"/>
    </row>
    <row r="911" spans="13:22" s="5" customFormat="1" ht="12">
      <c r="M911" s="75"/>
      <c r="O911" s="75"/>
      <c r="S911" s="75"/>
      <c r="T911" s="75"/>
      <c r="U911" s="75"/>
      <c r="V911" s="75"/>
    </row>
    <row r="912" spans="13:22" s="5" customFormat="1" ht="12">
      <c r="M912" s="75"/>
      <c r="O912" s="75"/>
      <c r="S912" s="75"/>
      <c r="T912" s="75"/>
      <c r="U912" s="75"/>
      <c r="V912" s="75"/>
    </row>
    <row r="913" spans="13:22" s="5" customFormat="1" ht="12">
      <c r="M913" s="75"/>
      <c r="O913" s="75"/>
      <c r="S913" s="75"/>
      <c r="T913" s="75"/>
      <c r="U913" s="75"/>
      <c r="V913" s="75"/>
    </row>
    <row r="914" spans="13:22" s="5" customFormat="1" ht="12">
      <c r="M914" s="75"/>
      <c r="O914" s="75"/>
      <c r="S914" s="75"/>
      <c r="T914" s="75"/>
      <c r="U914" s="75"/>
      <c r="V914" s="75"/>
    </row>
    <row r="915" spans="13:22" s="5" customFormat="1" ht="12">
      <c r="M915" s="75"/>
      <c r="O915" s="75"/>
      <c r="S915" s="75"/>
      <c r="T915" s="75"/>
      <c r="U915" s="75"/>
      <c r="V915" s="75"/>
    </row>
    <row r="916" spans="13:22" s="5" customFormat="1" ht="12">
      <c r="M916" s="75"/>
      <c r="O916" s="75"/>
      <c r="S916" s="75"/>
      <c r="T916" s="75"/>
      <c r="U916" s="75"/>
      <c r="V916" s="75"/>
    </row>
    <row r="917" spans="13:22" s="5" customFormat="1" ht="12">
      <c r="M917" s="75"/>
      <c r="O917" s="75"/>
      <c r="S917" s="75"/>
      <c r="T917" s="75"/>
      <c r="U917" s="75"/>
      <c r="V917" s="75"/>
    </row>
    <row r="918" spans="13:22" s="5" customFormat="1" ht="12">
      <c r="M918" s="75"/>
      <c r="O918" s="75"/>
      <c r="S918" s="75"/>
      <c r="T918" s="75"/>
      <c r="U918" s="75"/>
      <c r="V918" s="75"/>
    </row>
    <row r="919" spans="13:22" s="5" customFormat="1" ht="12">
      <c r="M919" s="75"/>
      <c r="O919" s="75"/>
      <c r="S919" s="75"/>
      <c r="T919" s="75"/>
      <c r="U919" s="75"/>
      <c r="V919" s="75"/>
    </row>
    <row r="920" spans="13:22" s="5" customFormat="1" ht="12">
      <c r="M920" s="75"/>
      <c r="O920" s="75"/>
      <c r="S920" s="75"/>
      <c r="T920" s="75"/>
      <c r="U920" s="75"/>
      <c r="V920" s="75"/>
    </row>
    <row r="921" spans="13:22" s="5" customFormat="1" ht="12">
      <c r="M921" s="75"/>
      <c r="O921" s="75"/>
      <c r="S921" s="75"/>
      <c r="T921" s="75"/>
      <c r="U921" s="75"/>
      <c r="V921" s="75"/>
    </row>
    <row r="922" spans="13:22" s="5" customFormat="1" ht="12">
      <c r="M922" s="75"/>
      <c r="O922" s="75"/>
      <c r="S922" s="75"/>
      <c r="T922" s="75"/>
      <c r="U922" s="75"/>
      <c r="V922" s="75"/>
    </row>
    <row r="923" spans="13:22" s="5" customFormat="1" ht="12">
      <c r="M923" s="75"/>
      <c r="O923" s="75"/>
      <c r="S923" s="75"/>
      <c r="T923" s="75"/>
      <c r="U923" s="75"/>
      <c r="V923" s="75"/>
    </row>
    <row r="924" spans="13:22" s="5" customFormat="1" ht="12">
      <c r="M924" s="75"/>
      <c r="O924" s="75"/>
      <c r="S924" s="75"/>
      <c r="T924" s="75"/>
      <c r="U924" s="75"/>
      <c r="V924" s="75"/>
    </row>
    <row r="925" spans="13:22" s="5" customFormat="1" ht="12">
      <c r="M925" s="75"/>
      <c r="O925" s="75"/>
      <c r="S925" s="75"/>
      <c r="T925" s="75"/>
      <c r="U925" s="75"/>
      <c r="V925" s="75"/>
    </row>
    <row r="926" spans="13:22" s="5" customFormat="1" ht="12">
      <c r="M926" s="75"/>
      <c r="O926" s="75"/>
      <c r="S926" s="75"/>
      <c r="T926" s="75"/>
      <c r="U926" s="75"/>
      <c r="V926" s="75"/>
    </row>
    <row r="927" spans="13:22" s="5" customFormat="1" ht="12">
      <c r="M927" s="75"/>
      <c r="O927" s="75"/>
      <c r="S927" s="75"/>
      <c r="T927" s="75"/>
      <c r="U927" s="75"/>
      <c r="V927" s="75"/>
    </row>
    <row r="928" spans="13:22" s="5" customFormat="1" ht="12">
      <c r="M928" s="75"/>
      <c r="O928" s="75"/>
      <c r="S928" s="75"/>
      <c r="T928" s="75"/>
      <c r="U928" s="75"/>
      <c r="V928" s="75"/>
    </row>
    <row r="929" spans="13:22" s="5" customFormat="1" ht="12">
      <c r="M929" s="75"/>
      <c r="O929" s="75"/>
      <c r="S929" s="75"/>
      <c r="T929" s="75"/>
      <c r="U929" s="75"/>
      <c r="V929" s="75"/>
    </row>
    <row r="930" spans="13:22" s="5" customFormat="1" ht="12">
      <c r="M930" s="75"/>
      <c r="O930" s="75"/>
      <c r="S930" s="75"/>
      <c r="T930" s="75"/>
      <c r="U930" s="75"/>
      <c r="V930" s="75"/>
    </row>
    <row r="931" spans="13:22" s="5" customFormat="1" ht="12">
      <c r="M931" s="75"/>
      <c r="O931" s="75"/>
      <c r="S931" s="75"/>
      <c r="T931" s="75"/>
      <c r="U931" s="75"/>
      <c r="V931" s="75"/>
    </row>
    <row r="932" spans="13:22" s="5" customFormat="1" ht="12">
      <c r="M932" s="75"/>
      <c r="O932" s="75"/>
      <c r="S932" s="75"/>
      <c r="T932" s="75"/>
      <c r="U932" s="75"/>
      <c r="V932" s="75"/>
    </row>
    <row r="933" spans="13:22" s="5" customFormat="1" ht="12">
      <c r="M933" s="75"/>
      <c r="O933" s="75"/>
      <c r="S933" s="75"/>
      <c r="T933" s="75"/>
      <c r="U933" s="75"/>
      <c r="V933" s="75"/>
    </row>
    <row r="934" spans="13:22" s="5" customFormat="1" ht="12">
      <c r="M934" s="75"/>
      <c r="O934" s="75"/>
      <c r="S934" s="75"/>
      <c r="T934" s="75"/>
      <c r="U934" s="75"/>
      <c r="V934" s="75"/>
    </row>
    <row r="935" spans="13:22" s="5" customFormat="1" ht="12">
      <c r="M935" s="75"/>
      <c r="O935" s="75"/>
      <c r="S935" s="75"/>
      <c r="T935" s="75"/>
      <c r="U935" s="75"/>
      <c r="V935" s="75"/>
    </row>
    <row r="936" spans="13:22" s="5" customFormat="1" ht="12">
      <c r="M936" s="75"/>
      <c r="O936" s="75"/>
      <c r="S936" s="75"/>
      <c r="T936" s="75"/>
      <c r="U936" s="75"/>
      <c r="V936" s="75"/>
    </row>
    <row r="937" spans="13:22" s="5" customFormat="1" ht="12">
      <c r="M937" s="75"/>
      <c r="O937" s="75"/>
      <c r="S937" s="75"/>
      <c r="T937" s="75"/>
      <c r="U937" s="75"/>
      <c r="V937" s="75"/>
    </row>
    <row r="938" spans="13:22" s="5" customFormat="1" ht="12">
      <c r="M938" s="75"/>
      <c r="O938" s="75"/>
      <c r="S938" s="75"/>
      <c r="T938" s="75"/>
      <c r="U938" s="75"/>
      <c r="V938" s="75"/>
    </row>
    <row r="939" spans="13:22" s="5" customFormat="1" ht="12">
      <c r="M939" s="75"/>
      <c r="O939" s="75"/>
      <c r="S939" s="75"/>
      <c r="T939" s="75"/>
      <c r="U939" s="75"/>
      <c r="V939" s="75"/>
    </row>
    <row r="940" spans="13:22" s="5" customFormat="1" ht="12">
      <c r="M940" s="75"/>
      <c r="O940" s="75"/>
      <c r="S940" s="75"/>
      <c r="T940" s="75"/>
      <c r="U940" s="75"/>
      <c r="V940" s="75"/>
    </row>
    <row r="941" spans="13:22" s="5" customFormat="1" ht="12">
      <c r="M941" s="75"/>
      <c r="O941" s="75"/>
      <c r="S941" s="75"/>
      <c r="T941" s="75"/>
      <c r="U941" s="75"/>
      <c r="V941" s="75"/>
    </row>
    <row r="942" spans="13:22" s="5" customFormat="1" ht="12">
      <c r="M942" s="75"/>
      <c r="O942" s="75"/>
      <c r="S942" s="75"/>
      <c r="T942" s="75"/>
      <c r="U942" s="75"/>
      <c r="V942" s="75"/>
    </row>
    <row r="943" spans="13:22" s="5" customFormat="1" ht="12">
      <c r="M943" s="75"/>
      <c r="O943" s="75"/>
      <c r="S943" s="75"/>
      <c r="T943" s="75"/>
      <c r="U943" s="75"/>
      <c r="V943" s="75"/>
    </row>
    <row r="944" spans="13:22" s="5" customFormat="1" ht="12">
      <c r="M944" s="75"/>
      <c r="O944" s="75"/>
      <c r="S944" s="75"/>
      <c r="T944" s="75"/>
      <c r="U944" s="75"/>
      <c r="V944" s="75"/>
    </row>
    <row r="945" spans="13:22" s="5" customFormat="1" ht="12">
      <c r="M945" s="75"/>
      <c r="O945" s="75"/>
      <c r="S945" s="75"/>
      <c r="T945" s="75"/>
      <c r="U945" s="75"/>
      <c r="V945" s="75"/>
    </row>
    <row r="946" spans="13:22" s="5" customFormat="1" ht="12">
      <c r="M946" s="75"/>
      <c r="O946" s="75"/>
      <c r="S946" s="75"/>
      <c r="T946" s="75"/>
      <c r="U946" s="75"/>
      <c r="V946" s="75"/>
    </row>
    <row r="947" spans="13:22" s="5" customFormat="1" ht="12">
      <c r="M947" s="75"/>
      <c r="O947" s="75"/>
      <c r="S947" s="75"/>
      <c r="T947" s="75"/>
      <c r="U947" s="75"/>
      <c r="V947" s="75"/>
    </row>
    <row r="948" spans="13:22" s="5" customFormat="1" ht="12">
      <c r="M948" s="75"/>
      <c r="O948" s="75"/>
      <c r="S948" s="75"/>
      <c r="T948" s="75"/>
      <c r="U948" s="75"/>
      <c r="V948" s="75"/>
    </row>
    <row r="949" spans="13:22" s="5" customFormat="1" ht="12">
      <c r="M949" s="75"/>
      <c r="O949" s="75"/>
      <c r="S949" s="75"/>
      <c r="T949" s="75"/>
      <c r="U949" s="75"/>
      <c r="V949" s="75"/>
    </row>
    <row r="950" spans="13:22" s="5" customFormat="1" ht="12">
      <c r="M950" s="75"/>
      <c r="O950" s="75"/>
      <c r="S950" s="75"/>
      <c r="T950" s="75"/>
      <c r="U950" s="75"/>
      <c r="V950" s="75"/>
    </row>
    <row r="951" spans="13:22" s="5" customFormat="1" ht="12">
      <c r="M951" s="75"/>
      <c r="O951" s="75"/>
      <c r="S951" s="75"/>
      <c r="T951" s="75"/>
      <c r="U951" s="75"/>
      <c r="V951" s="75"/>
    </row>
    <row r="952" spans="13:22" s="5" customFormat="1" ht="12">
      <c r="M952" s="75"/>
      <c r="O952" s="75"/>
      <c r="S952" s="75"/>
      <c r="T952" s="75"/>
      <c r="U952" s="75"/>
      <c r="V952" s="75"/>
    </row>
    <row r="953" spans="13:22" s="5" customFormat="1" ht="12">
      <c r="M953" s="75"/>
      <c r="O953" s="75"/>
      <c r="S953" s="75"/>
      <c r="T953" s="75"/>
      <c r="U953" s="75"/>
      <c r="V953" s="75"/>
    </row>
    <row r="954" spans="13:22" s="5" customFormat="1" ht="12">
      <c r="M954" s="75"/>
      <c r="O954" s="75"/>
      <c r="S954" s="75"/>
      <c r="T954" s="75"/>
      <c r="U954" s="75"/>
      <c r="V954" s="75"/>
    </row>
    <row r="955" spans="13:22" s="5" customFormat="1" ht="12">
      <c r="M955" s="75"/>
      <c r="O955" s="75"/>
      <c r="S955" s="75"/>
      <c r="T955" s="75"/>
      <c r="U955" s="75"/>
      <c r="V955" s="75"/>
    </row>
    <row r="956" spans="13:22" s="5" customFormat="1" ht="12">
      <c r="M956" s="75"/>
      <c r="O956" s="75"/>
      <c r="S956" s="75"/>
      <c r="T956" s="75"/>
      <c r="U956" s="75"/>
      <c r="V956" s="75"/>
    </row>
    <row r="957" spans="13:22" s="5" customFormat="1" ht="12">
      <c r="M957" s="75"/>
      <c r="O957" s="75"/>
      <c r="S957" s="75"/>
      <c r="T957" s="75"/>
      <c r="U957" s="75"/>
      <c r="V957" s="75"/>
    </row>
    <row r="958" spans="13:22" s="5" customFormat="1" ht="12">
      <c r="M958" s="75"/>
      <c r="O958" s="75"/>
      <c r="S958" s="75"/>
      <c r="T958" s="75"/>
      <c r="U958" s="75"/>
      <c r="V958" s="75"/>
    </row>
    <row r="959" spans="13:22" s="5" customFormat="1" ht="12">
      <c r="M959" s="75"/>
      <c r="O959" s="75"/>
      <c r="S959" s="75"/>
      <c r="T959" s="75"/>
      <c r="U959" s="75"/>
      <c r="V959" s="75"/>
    </row>
    <row r="960" spans="13:22" s="5" customFormat="1" ht="12">
      <c r="M960" s="75"/>
      <c r="O960" s="75"/>
      <c r="S960" s="75"/>
      <c r="T960" s="75"/>
      <c r="U960" s="75"/>
      <c r="V960" s="75"/>
    </row>
    <row r="961" spans="13:22" s="5" customFormat="1" ht="12">
      <c r="M961" s="75"/>
      <c r="O961" s="75"/>
      <c r="S961" s="75"/>
      <c r="T961" s="75"/>
      <c r="U961" s="75"/>
      <c r="V961" s="75"/>
    </row>
    <row r="962" spans="13:22" s="5" customFormat="1" ht="12">
      <c r="M962" s="75"/>
      <c r="O962" s="75"/>
      <c r="S962" s="75"/>
      <c r="T962" s="75"/>
      <c r="U962" s="75"/>
      <c r="V962" s="75"/>
    </row>
    <row r="963" spans="13:22" s="5" customFormat="1" ht="12">
      <c r="M963" s="75"/>
      <c r="O963" s="75"/>
      <c r="S963" s="75"/>
      <c r="T963" s="75"/>
      <c r="U963" s="75"/>
      <c r="V963" s="75"/>
    </row>
    <row r="964" spans="13:22" s="5" customFormat="1" ht="12">
      <c r="M964" s="75"/>
      <c r="O964" s="75"/>
      <c r="S964" s="75"/>
      <c r="T964" s="75"/>
      <c r="U964" s="75"/>
      <c r="V964" s="75"/>
    </row>
    <row r="965" spans="13:22" s="5" customFormat="1" ht="12">
      <c r="M965" s="75"/>
      <c r="O965" s="75"/>
      <c r="S965" s="75"/>
      <c r="T965" s="75"/>
      <c r="U965" s="75"/>
      <c r="V965" s="75"/>
    </row>
    <row r="966" spans="13:22" s="5" customFormat="1" ht="12">
      <c r="M966" s="75"/>
      <c r="O966" s="75"/>
      <c r="S966" s="75"/>
      <c r="T966" s="75"/>
      <c r="U966" s="75"/>
      <c r="V966" s="75"/>
    </row>
    <row r="967" spans="13:22" s="5" customFormat="1" ht="12">
      <c r="M967" s="75"/>
      <c r="O967" s="75"/>
      <c r="S967" s="75"/>
      <c r="T967" s="75"/>
      <c r="U967" s="75"/>
      <c r="V967" s="75"/>
    </row>
    <row r="968" spans="13:22" s="5" customFormat="1" ht="12">
      <c r="M968" s="75"/>
      <c r="O968" s="75"/>
      <c r="S968" s="75"/>
      <c r="T968" s="75"/>
      <c r="U968" s="75"/>
      <c r="V968" s="75"/>
    </row>
    <row r="969" spans="13:22" s="5" customFormat="1" ht="12">
      <c r="M969" s="75"/>
      <c r="O969" s="75"/>
      <c r="S969" s="75"/>
      <c r="T969" s="75"/>
      <c r="U969" s="75"/>
      <c r="V969" s="75"/>
    </row>
    <row r="970" spans="13:22" s="5" customFormat="1" ht="12">
      <c r="M970" s="75"/>
      <c r="O970" s="75"/>
      <c r="S970" s="75"/>
      <c r="T970" s="75"/>
      <c r="U970" s="75"/>
      <c r="V970" s="75"/>
    </row>
    <row r="971" spans="13:22" s="5" customFormat="1" ht="12">
      <c r="M971" s="75"/>
      <c r="O971" s="75"/>
      <c r="S971" s="75"/>
      <c r="T971" s="75"/>
      <c r="U971" s="75"/>
      <c r="V971" s="75"/>
    </row>
    <row r="972" spans="13:22" s="5" customFormat="1" ht="12">
      <c r="M972" s="75"/>
      <c r="O972" s="75"/>
      <c r="S972" s="75"/>
      <c r="T972" s="75"/>
      <c r="U972" s="75"/>
      <c r="V972" s="75"/>
    </row>
    <row r="973" spans="13:22" s="5" customFormat="1" ht="12">
      <c r="M973" s="75"/>
      <c r="O973" s="75"/>
      <c r="S973" s="75"/>
      <c r="T973" s="75"/>
      <c r="U973" s="75"/>
      <c r="V973" s="75"/>
    </row>
    <row r="974" spans="13:22" s="5" customFormat="1" ht="12">
      <c r="M974" s="75"/>
      <c r="O974" s="75"/>
      <c r="S974" s="75"/>
      <c r="T974" s="75"/>
      <c r="U974" s="75"/>
      <c r="V974" s="75"/>
    </row>
    <row r="975" spans="13:22" s="5" customFormat="1" ht="12">
      <c r="M975" s="75"/>
      <c r="O975" s="75"/>
      <c r="S975" s="75"/>
      <c r="T975" s="75"/>
      <c r="U975" s="75"/>
      <c r="V975" s="75"/>
    </row>
    <row r="976" spans="13:22" s="5" customFormat="1" ht="12">
      <c r="M976" s="75"/>
      <c r="O976" s="75"/>
      <c r="S976" s="75"/>
      <c r="T976" s="75"/>
      <c r="U976" s="75"/>
      <c r="V976" s="75"/>
    </row>
    <row r="977" spans="13:22" s="5" customFormat="1" ht="12">
      <c r="M977" s="75"/>
      <c r="O977" s="75"/>
      <c r="S977" s="75"/>
      <c r="T977" s="75"/>
      <c r="U977" s="75"/>
      <c r="V977" s="75"/>
    </row>
    <row r="978" spans="13:22" s="5" customFormat="1" ht="12">
      <c r="M978" s="75"/>
      <c r="O978" s="75"/>
      <c r="S978" s="75"/>
      <c r="T978" s="75"/>
      <c r="U978" s="75"/>
      <c r="V978" s="75"/>
    </row>
    <row r="979" spans="13:22" s="5" customFormat="1" ht="12">
      <c r="M979" s="75"/>
      <c r="O979" s="75"/>
      <c r="S979" s="75"/>
      <c r="T979" s="75"/>
      <c r="U979" s="75"/>
      <c r="V979" s="75"/>
    </row>
    <row r="980" spans="13:22" s="5" customFormat="1" ht="12">
      <c r="M980" s="75"/>
      <c r="O980" s="75"/>
      <c r="S980" s="75"/>
      <c r="T980" s="75"/>
      <c r="U980" s="75"/>
      <c r="V980" s="75"/>
    </row>
    <row r="981" spans="13:22" s="5" customFormat="1" ht="12">
      <c r="M981" s="75"/>
      <c r="O981" s="75"/>
      <c r="S981" s="75"/>
      <c r="T981" s="75"/>
      <c r="U981" s="75"/>
      <c r="V981" s="75"/>
    </row>
    <row r="982" spans="13:22" s="5" customFormat="1" ht="12">
      <c r="M982" s="75"/>
      <c r="O982" s="75"/>
      <c r="S982" s="75"/>
      <c r="T982" s="75"/>
      <c r="U982" s="75"/>
      <c r="V982" s="75"/>
    </row>
    <row r="983" spans="13:22" s="5" customFormat="1" ht="12">
      <c r="M983" s="75"/>
      <c r="O983" s="75"/>
      <c r="S983" s="75"/>
      <c r="T983" s="75"/>
      <c r="U983" s="75"/>
      <c r="V983" s="75"/>
    </row>
    <row r="984" spans="13:22" s="5" customFormat="1" ht="12">
      <c r="M984" s="75"/>
      <c r="O984" s="75"/>
      <c r="S984" s="75"/>
      <c r="T984" s="75"/>
      <c r="U984" s="75"/>
      <c r="V984" s="75"/>
    </row>
    <row r="985" spans="13:22" s="5" customFormat="1" ht="12">
      <c r="M985" s="75"/>
      <c r="O985" s="75"/>
      <c r="S985" s="75"/>
      <c r="T985" s="75"/>
      <c r="U985" s="75"/>
      <c r="V985" s="75"/>
    </row>
    <row r="986" spans="13:22" s="5" customFormat="1" ht="12">
      <c r="M986" s="75"/>
      <c r="O986" s="75"/>
      <c r="S986" s="75"/>
      <c r="T986" s="75"/>
      <c r="U986" s="75"/>
      <c r="V986" s="75"/>
    </row>
    <row r="987" spans="13:22" s="5" customFormat="1" ht="12">
      <c r="M987" s="75"/>
      <c r="O987" s="75"/>
      <c r="S987" s="75"/>
      <c r="T987" s="75"/>
      <c r="U987" s="75"/>
      <c r="V987" s="75"/>
    </row>
    <row r="988" spans="13:22" s="5" customFormat="1" ht="12">
      <c r="M988" s="75"/>
      <c r="O988" s="75"/>
      <c r="S988" s="75"/>
      <c r="T988" s="75"/>
      <c r="U988" s="75"/>
      <c r="V988" s="75"/>
    </row>
    <row r="989" spans="13:22" s="5" customFormat="1" ht="12">
      <c r="M989" s="75"/>
      <c r="O989" s="75"/>
      <c r="S989" s="75"/>
      <c r="T989" s="75"/>
      <c r="U989" s="75"/>
      <c r="V989" s="75"/>
    </row>
    <row r="990" spans="13:22" s="5" customFormat="1" ht="12">
      <c r="M990" s="75"/>
      <c r="O990" s="75"/>
      <c r="S990" s="75"/>
      <c r="T990" s="75"/>
      <c r="U990" s="75"/>
      <c r="V990" s="75"/>
    </row>
    <row r="991" spans="13:22" s="5" customFormat="1" ht="12">
      <c r="M991" s="75"/>
      <c r="O991" s="75"/>
      <c r="S991" s="75"/>
      <c r="T991" s="75"/>
      <c r="U991" s="75"/>
      <c r="V991" s="75"/>
    </row>
    <row r="992" spans="13:22" s="5" customFormat="1" ht="12">
      <c r="M992" s="75"/>
      <c r="O992" s="75"/>
      <c r="S992" s="75"/>
      <c r="T992" s="75"/>
      <c r="U992" s="75"/>
      <c r="V992" s="75"/>
    </row>
    <row r="993" spans="13:22" s="5" customFormat="1" ht="12">
      <c r="M993" s="75"/>
      <c r="O993" s="75"/>
      <c r="S993" s="75"/>
      <c r="T993" s="75"/>
      <c r="U993" s="75"/>
      <c r="V993" s="75"/>
    </row>
    <row r="994" spans="13:22" s="5" customFormat="1" ht="12">
      <c r="M994" s="75"/>
      <c r="O994" s="75"/>
      <c r="S994" s="75"/>
      <c r="T994" s="75"/>
      <c r="U994" s="75"/>
      <c r="V994" s="75"/>
    </row>
    <row r="995" spans="13:22" s="5" customFormat="1" ht="12">
      <c r="M995" s="75"/>
      <c r="O995" s="75"/>
      <c r="S995" s="75"/>
      <c r="T995" s="75"/>
      <c r="U995" s="75"/>
      <c r="V995" s="75"/>
    </row>
    <row r="996" spans="13:22" s="5" customFormat="1" ht="12">
      <c r="M996" s="75"/>
      <c r="O996" s="75"/>
      <c r="S996" s="75"/>
      <c r="T996" s="75"/>
      <c r="U996" s="75"/>
      <c r="V996" s="75"/>
    </row>
    <row r="997" spans="13:22" s="5" customFormat="1" ht="12">
      <c r="M997" s="75"/>
      <c r="O997" s="75"/>
      <c r="S997" s="75"/>
      <c r="T997" s="75"/>
      <c r="U997" s="75"/>
      <c r="V997" s="75"/>
    </row>
    <row r="998" spans="13:22" s="5" customFormat="1" ht="12">
      <c r="M998" s="75"/>
      <c r="O998" s="75"/>
      <c r="S998" s="75"/>
      <c r="T998" s="75"/>
      <c r="U998" s="75"/>
      <c r="V998" s="75"/>
    </row>
    <row r="999" spans="13:22" s="5" customFormat="1" ht="12">
      <c r="M999" s="75"/>
      <c r="O999" s="75"/>
      <c r="S999" s="75"/>
      <c r="T999" s="75"/>
      <c r="U999" s="75"/>
      <c r="V999" s="75"/>
    </row>
    <row r="1000" spans="13:22" s="5" customFormat="1" ht="12">
      <c r="M1000" s="75"/>
      <c r="O1000" s="75"/>
      <c r="S1000" s="75"/>
      <c r="T1000" s="75"/>
      <c r="U1000" s="75"/>
      <c r="V1000" s="75"/>
    </row>
    <row r="1001" spans="13:22" s="5" customFormat="1" ht="12">
      <c r="M1001" s="75"/>
      <c r="O1001" s="75"/>
      <c r="S1001" s="75"/>
      <c r="T1001" s="75"/>
      <c r="U1001" s="75"/>
      <c r="V1001" s="75"/>
    </row>
    <row r="1002" spans="13:22" s="5" customFormat="1" ht="12">
      <c r="M1002" s="75"/>
      <c r="O1002" s="75"/>
      <c r="S1002" s="75"/>
      <c r="T1002" s="75"/>
      <c r="U1002" s="75"/>
      <c r="V1002" s="75"/>
    </row>
    <row r="1003" spans="13:22" s="5" customFormat="1" ht="12">
      <c r="M1003" s="75"/>
      <c r="O1003" s="75"/>
      <c r="S1003" s="75"/>
      <c r="T1003" s="75"/>
      <c r="U1003" s="75"/>
      <c r="V1003" s="75"/>
    </row>
    <row r="1004" spans="13:22" s="5" customFormat="1" ht="12">
      <c r="M1004" s="75"/>
      <c r="O1004" s="75"/>
      <c r="S1004" s="75"/>
      <c r="T1004" s="75"/>
      <c r="U1004" s="75"/>
      <c r="V1004" s="75"/>
    </row>
    <row r="1005" spans="13:22" s="5" customFormat="1" ht="12">
      <c r="M1005" s="75"/>
      <c r="O1005" s="75"/>
      <c r="S1005" s="75"/>
      <c r="T1005" s="75"/>
      <c r="U1005" s="75"/>
      <c r="V1005" s="75"/>
    </row>
    <row r="1006" spans="13:22" s="5" customFormat="1" ht="12">
      <c r="M1006" s="75"/>
      <c r="O1006" s="75"/>
      <c r="S1006" s="75"/>
      <c r="T1006" s="75"/>
      <c r="U1006" s="75"/>
      <c r="V1006" s="75"/>
    </row>
    <row r="1007" spans="13:22" s="5" customFormat="1" ht="12">
      <c r="M1007" s="75"/>
      <c r="O1007" s="75"/>
      <c r="S1007" s="75"/>
      <c r="T1007" s="75"/>
      <c r="U1007" s="75"/>
      <c r="V1007" s="75"/>
    </row>
    <row r="1008" spans="13:22" s="5" customFormat="1" ht="12">
      <c r="M1008" s="75"/>
      <c r="O1008" s="75"/>
      <c r="S1008" s="75"/>
      <c r="T1008" s="75"/>
      <c r="U1008" s="75"/>
      <c r="V1008" s="75"/>
    </row>
    <row r="1009" spans="13:22" s="5" customFormat="1" ht="12">
      <c r="M1009" s="75"/>
      <c r="O1009" s="75"/>
      <c r="S1009" s="75"/>
      <c r="T1009" s="75"/>
      <c r="U1009" s="75"/>
      <c r="V1009" s="75"/>
    </row>
    <row r="1010" spans="13:22" s="5" customFormat="1" ht="12">
      <c r="M1010" s="75"/>
      <c r="O1010" s="75"/>
      <c r="S1010" s="75"/>
      <c r="T1010" s="75"/>
      <c r="U1010" s="75"/>
      <c r="V1010" s="75"/>
    </row>
    <row r="1011" spans="13:22" s="5" customFormat="1" ht="12">
      <c r="M1011" s="75"/>
      <c r="O1011" s="75"/>
      <c r="S1011" s="75"/>
      <c r="T1011" s="75"/>
      <c r="U1011" s="75"/>
      <c r="V1011" s="75"/>
    </row>
    <row r="1012" spans="13:22" s="5" customFormat="1" ht="12">
      <c r="M1012" s="75"/>
      <c r="O1012" s="75"/>
      <c r="S1012" s="75"/>
      <c r="T1012" s="75"/>
      <c r="U1012" s="75"/>
      <c r="V1012" s="75"/>
    </row>
    <row r="1013" spans="13:22" s="5" customFormat="1" ht="12">
      <c r="M1013" s="75"/>
      <c r="O1013" s="75"/>
      <c r="S1013" s="75"/>
      <c r="T1013" s="75"/>
      <c r="U1013" s="75"/>
      <c r="V1013" s="75"/>
    </row>
    <row r="1014" spans="13:22" s="5" customFormat="1" ht="12">
      <c r="M1014" s="75"/>
      <c r="O1014" s="75"/>
      <c r="S1014" s="75"/>
      <c r="T1014" s="75"/>
      <c r="U1014" s="75"/>
      <c r="V1014" s="75"/>
    </row>
    <row r="1015" spans="13:22" s="5" customFormat="1" ht="12">
      <c r="M1015" s="75"/>
      <c r="O1015" s="75"/>
      <c r="S1015" s="75"/>
      <c r="T1015" s="75"/>
      <c r="U1015" s="75"/>
      <c r="V1015" s="75"/>
    </row>
    <row r="1016" spans="13:22" s="5" customFormat="1" ht="12">
      <c r="M1016" s="75"/>
      <c r="O1016" s="75"/>
      <c r="S1016" s="75"/>
      <c r="T1016" s="75"/>
      <c r="U1016" s="75"/>
      <c r="V1016" s="75"/>
    </row>
    <row r="1017" spans="13:22" s="5" customFormat="1" ht="12">
      <c r="M1017" s="75"/>
      <c r="O1017" s="75"/>
      <c r="S1017" s="75"/>
      <c r="T1017" s="75"/>
      <c r="U1017" s="75"/>
      <c r="V1017" s="75"/>
    </row>
    <row r="1018" spans="13:22" s="5" customFormat="1" ht="12">
      <c r="M1018" s="75"/>
      <c r="O1018" s="75"/>
      <c r="S1018" s="75"/>
      <c r="T1018" s="75"/>
      <c r="U1018" s="75"/>
      <c r="V1018" s="75"/>
    </row>
    <row r="1019" spans="13:22" s="5" customFormat="1" ht="12">
      <c r="M1019" s="75"/>
      <c r="O1019" s="75"/>
      <c r="S1019" s="75"/>
      <c r="T1019" s="75"/>
      <c r="U1019" s="75"/>
      <c r="V1019" s="75"/>
    </row>
    <row r="1020" spans="13:22" s="5" customFormat="1" ht="12">
      <c r="M1020" s="75"/>
      <c r="O1020" s="75"/>
      <c r="S1020" s="75"/>
      <c r="T1020" s="75"/>
      <c r="U1020" s="75"/>
      <c r="V1020" s="75"/>
    </row>
    <row r="1021" spans="13:22" s="5" customFormat="1" ht="12">
      <c r="M1021" s="75"/>
      <c r="O1021" s="75"/>
      <c r="S1021" s="75"/>
      <c r="T1021" s="75"/>
      <c r="U1021" s="75"/>
      <c r="V1021" s="75"/>
    </row>
    <row r="1022" spans="13:22" s="5" customFormat="1" ht="12">
      <c r="M1022" s="75"/>
      <c r="O1022" s="75"/>
      <c r="S1022" s="75"/>
      <c r="T1022" s="75"/>
      <c r="U1022" s="75"/>
      <c r="V1022" s="75"/>
    </row>
    <row r="1023" spans="13:22" s="5" customFormat="1" ht="12">
      <c r="M1023" s="75"/>
      <c r="O1023" s="75"/>
      <c r="S1023" s="75"/>
      <c r="T1023" s="75"/>
      <c r="U1023" s="75"/>
      <c r="V1023" s="75"/>
    </row>
    <row r="1024" spans="13:22" s="5" customFormat="1" ht="12">
      <c r="M1024" s="75"/>
      <c r="O1024" s="75"/>
      <c r="S1024" s="75"/>
      <c r="T1024" s="75"/>
      <c r="U1024" s="75"/>
      <c r="V1024" s="75"/>
    </row>
    <row r="1025" spans="13:22" s="5" customFormat="1" ht="12">
      <c r="M1025" s="75"/>
      <c r="O1025" s="75"/>
      <c r="S1025" s="75"/>
      <c r="T1025" s="75"/>
      <c r="U1025" s="75"/>
      <c r="V1025" s="75"/>
    </row>
    <row r="1026" spans="13:22" s="5" customFormat="1" ht="12">
      <c r="M1026" s="75"/>
      <c r="O1026" s="75"/>
      <c r="S1026" s="75"/>
      <c r="T1026" s="75"/>
      <c r="U1026" s="75"/>
      <c r="V1026" s="75"/>
    </row>
    <row r="1027" spans="13:22" s="5" customFormat="1" ht="12">
      <c r="M1027" s="75"/>
      <c r="O1027" s="75"/>
      <c r="S1027" s="75"/>
      <c r="T1027" s="75"/>
      <c r="U1027" s="75"/>
      <c r="V1027" s="75"/>
    </row>
    <row r="1028" spans="13:22" s="5" customFormat="1" ht="12">
      <c r="M1028" s="75"/>
      <c r="O1028" s="75"/>
      <c r="S1028" s="75"/>
      <c r="T1028" s="75"/>
      <c r="U1028" s="75"/>
      <c r="V1028" s="75"/>
    </row>
    <row r="1029" spans="13:22" s="5" customFormat="1" ht="12">
      <c r="M1029" s="75"/>
      <c r="O1029" s="75"/>
      <c r="S1029" s="75"/>
      <c r="T1029" s="75"/>
      <c r="U1029" s="75"/>
      <c r="V1029" s="75"/>
    </row>
    <row r="1030" spans="13:22" s="5" customFormat="1" ht="12">
      <c r="M1030" s="75"/>
      <c r="O1030" s="75"/>
      <c r="S1030" s="75"/>
      <c r="T1030" s="75"/>
      <c r="U1030" s="75"/>
      <c r="V1030" s="75"/>
    </row>
    <row r="1031" spans="13:22" s="5" customFormat="1" ht="12">
      <c r="M1031" s="75"/>
      <c r="O1031" s="75"/>
      <c r="S1031" s="75"/>
      <c r="T1031" s="75"/>
      <c r="U1031" s="75"/>
      <c r="V1031" s="75"/>
    </row>
    <row r="1032" spans="13:22" s="5" customFormat="1" ht="12">
      <c r="M1032" s="75"/>
      <c r="O1032" s="75"/>
      <c r="S1032" s="75"/>
      <c r="T1032" s="75"/>
      <c r="U1032" s="75"/>
      <c r="V1032" s="75"/>
    </row>
    <row r="1033" spans="13:22" s="5" customFormat="1" ht="12">
      <c r="M1033" s="75"/>
      <c r="O1033" s="75"/>
      <c r="S1033" s="75"/>
      <c r="T1033" s="75"/>
      <c r="U1033" s="75"/>
      <c r="V1033" s="75"/>
    </row>
    <row r="1034" spans="13:22" s="5" customFormat="1" ht="12">
      <c r="M1034" s="75"/>
      <c r="O1034" s="75"/>
      <c r="S1034" s="75"/>
      <c r="T1034" s="75"/>
      <c r="U1034" s="75"/>
      <c r="V1034" s="75"/>
    </row>
    <row r="1035" spans="13:22" s="5" customFormat="1" ht="12">
      <c r="M1035" s="75"/>
      <c r="O1035" s="75"/>
      <c r="S1035" s="75"/>
      <c r="T1035" s="75"/>
      <c r="U1035" s="75"/>
      <c r="V1035" s="75"/>
    </row>
    <row r="1036" spans="13:22" s="5" customFormat="1" ht="12">
      <c r="M1036" s="75"/>
      <c r="O1036" s="75"/>
      <c r="S1036" s="75"/>
      <c r="T1036" s="75"/>
      <c r="U1036" s="75"/>
      <c r="V1036" s="75"/>
    </row>
    <row r="1037" spans="13:22" s="5" customFormat="1" ht="12">
      <c r="M1037" s="75"/>
      <c r="O1037" s="75"/>
      <c r="S1037" s="75"/>
      <c r="T1037" s="75"/>
      <c r="U1037" s="75"/>
      <c r="V1037" s="75"/>
    </row>
    <row r="1038" spans="13:22" s="5" customFormat="1" ht="12">
      <c r="M1038" s="75"/>
      <c r="O1038" s="75"/>
      <c r="S1038" s="75"/>
      <c r="T1038" s="75"/>
      <c r="U1038" s="75"/>
      <c r="V1038" s="75"/>
    </row>
    <row r="1039" spans="13:22" s="5" customFormat="1" ht="12">
      <c r="M1039" s="75"/>
      <c r="O1039" s="75"/>
      <c r="S1039" s="75"/>
      <c r="T1039" s="75"/>
      <c r="U1039" s="75"/>
      <c r="V1039" s="75"/>
    </row>
    <row r="1040" spans="13:22" s="5" customFormat="1" ht="12">
      <c r="M1040" s="75"/>
      <c r="O1040" s="75"/>
      <c r="S1040" s="75"/>
      <c r="T1040" s="75"/>
      <c r="U1040" s="75"/>
      <c r="V1040" s="75"/>
    </row>
    <row r="1041" spans="13:22" s="5" customFormat="1" ht="12">
      <c r="M1041" s="75"/>
      <c r="O1041" s="75"/>
      <c r="S1041" s="75"/>
      <c r="T1041" s="75"/>
      <c r="U1041" s="75"/>
      <c r="V1041" s="75"/>
    </row>
    <row r="1042" spans="13:22" s="5" customFormat="1" ht="12">
      <c r="M1042" s="75"/>
      <c r="O1042" s="75"/>
      <c r="S1042" s="75"/>
      <c r="T1042" s="75"/>
      <c r="U1042" s="75"/>
      <c r="V1042" s="75"/>
    </row>
    <row r="1043" spans="13:22" s="5" customFormat="1" ht="12">
      <c r="M1043" s="75"/>
      <c r="O1043" s="75"/>
      <c r="S1043" s="75"/>
      <c r="T1043" s="75"/>
      <c r="U1043" s="75"/>
      <c r="V1043" s="75"/>
    </row>
    <row r="1044" spans="13:22" s="5" customFormat="1" ht="12">
      <c r="M1044" s="75"/>
      <c r="O1044" s="75"/>
      <c r="S1044" s="75"/>
      <c r="T1044" s="75"/>
      <c r="U1044" s="75"/>
      <c r="V1044" s="75"/>
    </row>
    <row r="1045" spans="13:22" s="5" customFormat="1" ht="12">
      <c r="M1045" s="75"/>
      <c r="O1045" s="75"/>
      <c r="S1045" s="75"/>
      <c r="T1045" s="75"/>
      <c r="U1045" s="75"/>
      <c r="V1045" s="75"/>
    </row>
    <row r="1046" spans="13:22" s="5" customFormat="1" ht="12">
      <c r="M1046" s="75"/>
      <c r="O1046" s="75"/>
      <c r="S1046" s="75"/>
      <c r="T1046" s="75"/>
      <c r="U1046" s="75"/>
      <c r="V1046" s="75"/>
    </row>
    <row r="1047" spans="13:22" s="5" customFormat="1" ht="12">
      <c r="M1047" s="75"/>
      <c r="O1047" s="75"/>
      <c r="S1047" s="75"/>
      <c r="T1047" s="75"/>
      <c r="U1047" s="75"/>
      <c r="V1047" s="75"/>
    </row>
    <row r="1048" spans="13:22" s="5" customFormat="1" ht="12">
      <c r="M1048" s="75"/>
      <c r="O1048" s="75"/>
      <c r="S1048" s="75"/>
      <c r="T1048" s="75"/>
      <c r="U1048" s="75"/>
      <c r="V1048" s="75"/>
    </row>
    <row r="1049" spans="13:22" s="5" customFormat="1" ht="12">
      <c r="M1049" s="75"/>
      <c r="O1049" s="75"/>
      <c r="S1049" s="75"/>
      <c r="T1049" s="75"/>
      <c r="U1049" s="75"/>
      <c r="V1049" s="75"/>
    </row>
    <row r="1050" spans="13:22" s="5" customFormat="1" ht="12">
      <c r="M1050" s="75"/>
      <c r="O1050" s="75"/>
      <c r="S1050" s="75"/>
      <c r="T1050" s="75"/>
      <c r="U1050" s="75"/>
      <c r="V1050" s="75"/>
    </row>
    <row r="1051" spans="13:22" s="5" customFormat="1" ht="12">
      <c r="M1051" s="75"/>
      <c r="O1051" s="75"/>
      <c r="S1051" s="75"/>
      <c r="T1051" s="75"/>
      <c r="U1051" s="75"/>
      <c r="V1051" s="75"/>
    </row>
    <row r="1052" spans="13:22" s="5" customFormat="1" ht="12">
      <c r="M1052" s="75"/>
      <c r="O1052" s="75"/>
      <c r="S1052" s="75"/>
      <c r="T1052" s="75"/>
      <c r="U1052" s="75"/>
      <c r="V1052" s="75"/>
    </row>
    <row r="1053" spans="13:22" s="5" customFormat="1" ht="12">
      <c r="M1053" s="75"/>
      <c r="O1053" s="75"/>
      <c r="S1053" s="75"/>
      <c r="T1053" s="75"/>
      <c r="U1053" s="75"/>
      <c r="V1053" s="75"/>
    </row>
    <row r="1054" spans="13:22" s="5" customFormat="1" ht="12">
      <c r="M1054" s="75"/>
      <c r="O1054" s="75"/>
      <c r="S1054" s="75"/>
      <c r="T1054" s="75"/>
      <c r="U1054" s="75"/>
      <c r="V1054" s="75"/>
    </row>
    <row r="1055" spans="13:22" s="5" customFormat="1" ht="12">
      <c r="M1055" s="75"/>
      <c r="O1055" s="75"/>
      <c r="S1055" s="75"/>
      <c r="T1055" s="75"/>
      <c r="U1055" s="75"/>
      <c r="V1055" s="75"/>
    </row>
    <row r="1056" spans="13:22" s="5" customFormat="1" ht="12">
      <c r="M1056" s="75"/>
      <c r="O1056" s="75"/>
      <c r="S1056" s="75"/>
      <c r="T1056" s="75"/>
      <c r="U1056" s="75"/>
      <c r="V1056" s="75"/>
    </row>
    <row r="1057" spans="13:22" s="5" customFormat="1" ht="12">
      <c r="M1057" s="75"/>
      <c r="O1057" s="75"/>
      <c r="S1057" s="75"/>
      <c r="T1057" s="75"/>
      <c r="U1057" s="75"/>
      <c r="V1057" s="75"/>
    </row>
    <row r="1058" spans="13:22" s="5" customFormat="1" ht="12">
      <c r="M1058" s="75"/>
      <c r="O1058" s="75"/>
      <c r="S1058" s="75"/>
      <c r="T1058" s="75"/>
      <c r="U1058" s="75"/>
      <c r="V1058" s="75"/>
    </row>
    <row r="1059" spans="13:22" s="5" customFormat="1" ht="12">
      <c r="M1059" s="75"/>
      <c r="O1059" s="75"/>
      <c r="S1059" s="75"/>
      <c r="T1059" s="75"/>
      <c r="U1059" s="75"/>
      <c r="V1059" s="75"/>
    </row>
    <row r="1060" spans="13:22" s="5" customFormat="1" ht="12">
      <c r="M1060" s="75"/>
      <c r="O1060" s="75"/>
      <c r="S1060" s="75"/>
      <c r="T1060" s="75"/>
      <c r="U1060" s="75"/>
      <c r="V1060" s="75"/>
    </row>
    <row r="1061" spans="13:22" s="5" customFormat="1" ht="12">
      <c r="M1061" s="75"/>
      <c r="O1061" s="75"/>
      <c r="S1061" s="75"/>
      <c r="T1061" s="75"/>
      <c r="U1061" s="75"/>
      <c r="V1061" s="75"/>
    </row>
    <row r="1062" spans="13:22" s="5" customFormat="1" ht="12">
      <c r="M1062" s="75"/>
      <c r="O1062" s="75"/>
      <c r="S1062" s="75"/>
      <c r="T1062" s="75"/>
      <c r="U1062" s="75"/>
      <c r="V1062" s="75"/>
    </row>
    <row r="1063" spans="13:22" s="5" customFormat="1" ht="12">
      <c r="M1063" s="75"/>
      <c r="O1063" s="75"/>
      <c r="S1063" s="75"/>
      <c r="T1063" s="75"/>
      <c r="U1063" s="75"/>
      <c r="V1063" s="75"/>
    </row>
    <row r="1064" spans="13:22" s="5" customFormat="1" ht="12">
      <c r="M1064" s="75"/>
      <c r="O1064" s="75"/>
      <c r="S1064" s="75"/>
      <c r="T1064" s="75"/>
      <c r="U1064" s="75"/>
      <c r="V1064" s="75"/>
    </row>
    <row r="1065" spans="13:22" s="5" customFormat="1" ht="12">
      <c r="M1065" s="75"/>
      <c r="O1065" s="75"/>
      <c r="S1065" s="75"/>
      <c r="T1065" s="75"/>
      <c r="U1065" s="75"/>
      <c r="V1065" s="75"/>
    </row>
    <row r="1066" spans="13:22" s="5" customFormat="1" ht="12">
      <c r="M1066" s="75"/>
      <c r="O1066" s="75"/>
      <c r="S1066" s="75"/>
      <c r="T1066" s="75"/>
      <c r="U1066" s="75"/>
      <c r="V1066" s="75"/>
    </row>
    <row r="1067" spans="13:22" s="5" customFormat="1" ht="12">
      <c r="M1067" s="75"/>
      <c r="O1067" s="75"/>
      <c r="S1067" s="75"/>
      <c r="T1067" s="75"/>
      <c r="U1067" s="75"/>
      <c r="V1067" s="75"/>
    </row>
    <row r="1068" spans="13:22" s="5" customFormat="1" ht="12">
      <c r="M1068" s="75"/>
      <c r="O1068" s="75"/>
      <c r="S1068" s="75"/>
      <c r="T1068" s="75"/>
      <c r="U1068" s="75"/>
      <c r="V1068" s="75"/>
    </row>
    <row r="1069" spans="13:22" s="5" customFormat="1" ht="12">
      <c r="M1069" s="75"/>
      <c r="O1069" s="75"/>
      <c r="S1069" s="75"/>
      <c r="T1069" s="75"/>
      <c r="U1069" s="75"/>
      <c r="V1069" s="75"/>
    </row>
    <row r="1070" spans="13:22" s="5" customFormat="1" ht="12">
      <c r="M1070" s="75"/>
      <c r="O1070" s="75"/>
      <c r="S1070" s="75"/>
      <c r="T1070" s="75"/>
      <c r="U1070" s="75"/>
      <c r="V1070" s="75"/>
    </row>
    <row r="1071" spans="13:22" s="5" customFormat="1" ht="12">
      <c r="M1071" s="75"/>
      <c r="O1071" s="75"/>
      <c r="S1071" s="75"/>
      <c r="T1071" s="75"/>
      <c r="U1071" s="75"/>
      <c r="V1071" s="75"/>
    </row>
    <row r="1072" spans="13:22" s="5" customFormat="1" ht="12">
      <c r="M1072" s="75"/>
      <c r="O1072" s="75"/>
      <c r="S1072" s="75"/>
      <c r="T1072" s="75"/>
      <c r="U1072" s="75"/>
      <c r="V1072" s="75"/>
    </row>
    <row r="1073" spans="13:22" s="5" customFormat="1" ht="12">
      <c r="M1073" s="75"/>
      <c r="O1073" s="75"/>
      <c r="S1073" s="75"/>
      <c r="T1073" s="75"/>
      <c r="U1073" s="75"/>
      <c r="V1073" s="75"/>
    </row>
    <row r="1074" spans="13:22" s="5" customFormat="1" ht="12">
      <c r="M1074" s="75"/>
      <c r="O1074" s="75"/>
      <c r="S1074" s="75"/>
      <c r="T1074" s="75"/>
      <c r="U1074" s="75"/>
      <c r="V1074" s="75"/>
    </row>
    <row r="1075" spans="13:22" s="5" customFormat="1" ht="12">
      <c r="M1075" s="75"/>
      <c r="O1075" s="75"/>
      <c r="S1075" s="75"/>
      <c r="T1075" s="75"/>
      <c r="U1075" s="75"/>
      <c r="V1075" s="75"/>
    </row>
    <row r="1076" spans="13:22" s="5" customFormat="1" ht="12">
      <c r="M1076" s="75"/>
      <c r="O1076" s="75"/>
      <c r="S1076" s="75"/>
      <c r="T1076" s="75"/>
      <c r="U1076" s="75"/>
      <c r="V1076" s="75"/>
    </row>
    <row r="1077" spans="13:22" s="5" customFormat="1" ht="12">
      <c r="M1077" s="75"/>
      <c r="O1077" s="75"/>
      <c r="S1077" s="75"/>
      <c r="T1077" s="75"/>
      <c r="U1077" s="75"/>
      <c r="V1077" s="75"/>
    </row>
    <row r="1078" spans="13:22" s="5" customFormat="1" ht="12">
      <c r="M1078" s="75"/>
      <c r="O1078" s="75"/>
      <c r="S1078" s="75"/>
      <c r="T1078" s="75"/>
      <c r="U1078" s="75"/>
      <c r="V1078" s="75"/>
    </row>
    <row r="1079" spans="13:22" s="5" customFormat="1" ht="12">
      <c r="M1079" s="75"/>
      <c r="O1079" s="75"/>
      <c r="S1079" s="75"/>
      <c r="T1079" s="75"/>
      <c r="U1079" s="75"/>
      <c r="V1079" s="75"/>
    </row>
    <row r="1080" spans="13:22" s="5" customFormat="1" ht="12">
      <c r="M1080" s="75"/>
      <c r="O1080" s="75"/>
      <c r="S1080" s="75"/>
      <c r="T1080" s="75"/>
      <c r="U1080" s="75"/>
      <c r="V1080" s="75"/>
    </row>
    <row r="1081" spans="13:22" s="5" customFormat="1" ht="12">
      <c r="M1081" s="75"/>
      <c r="O1081" s="75"/>
      <c r="S1081" s="75"/>
      <c r="T1081" s="75"/>
      <c r="U1081" s="75"/>
      <c r="V1081" s="75"/>
    </row>
    <row r="1082" spans="13:22" s="5" customFormat="1" ht="12">
      <c r="M1082" s="75"/>
      <c r="O1082" s="75"/>
      <c r="S1082" s="75"/>
      <c r="T1082" s="75"/>
      <c r="U1082" s="75"/>
      <c r="V1082" s="75"/>
    </row>
    <row r="1083" spans="13:22" s="5" customFormat="1" ht="12">
      <c r="M1083" s="75"/>
      <c r="O1083" s="75"/>
      <c r="S1083" s="75"/>
      <c r="T1083" s="75"/>
      <c r="U1083" s="75"/>
      <c r="V1083" s="75"/>
    </row>
    <row r="1084" spans="13:22" s="5" customFormat="1" ht="12">
      <c r="M1084" s="75"/>
      <c r="O1084" s="75"/>
      <c r="S1084" s="75"/>
      <c r="T1084" s="75"/>
      <c r="U1084" s="75"/>
      <c r="V1084" s="75"/>
    </row>
    <row r="1085" spans="13:22" s="5" customFormat="1" ht="12">
      <c r="M1085" s="75"/>
      <c r="O1085" s="75"/>
      <c r="S1085" s="75"/>
      <c r="T1085" s="75"/>
      <c r="U1085" s="75"/>
      <c r="V1085" s="75"/>
    </row>
    <row r="1086" spans="13:22" s="5" customFormat="1" ht="12">
      <c r="M1086" s="75"/>
      <c r="O1086" s="75"/>
      <c r="S1086" s="75"/>
      <c r="T1086" s="75"/>
      <c r="U1086" s="75"/>
      <c r="V1086" s="75"/>
    </row>
    <row r="1087" spans="13:22" s="5" customFormat="1" ht="12">
      <c r="M1087" s="75"/>
      <c r="O1087" s="75"/>
      <c r="S1087" s="75"/>
      <c r="T1087" s="75"/>
      <c r="U1087" s="75"/>
      <c r="V1087" s="75"/>
    </row>
    <row r="1088" spans="13:22" s="5" customFormat="1" ht="12">
      <c r="M1088" s="75"/>
      <c r="O1088" s="75"/>
      <c r="S1088" s="75"/>
      <c r="T1088" s="75"/>
      <c r="U1088" s="75"/>
      <c r="V1088" s="75"/>
    </row>
    <row r="1089" spans="13:22" s="5" customFormat="1" ht="12">
      <c r="M1089" s="75"/>
      <c r="O1089" s="75"/>
      <c r="S1089" s="75"/>
      <c r="T1089" s="75"/>
      <c r="U1089" s="75"/>
      <c r="V1089" s="75"/>
    </row>
    <row r="1090" spans="13:22" s="5" customFormat="1" ht="12">
      <c r="M1090" s="75"/>
      <c r="O1090" s="75"/>
      <c r="S1090" s="75"/>
      <c r="T1090" s="75"/>
      <c r="U1090" s="75"/>
      <c r="V1090" s="75"/>
    </row>
    <row r="1091" spans="13:22" s="5" customFormat="1" ht="12">
      <c r="M1091" s="75"/>
      <c r="O1091" s="75"/>
      <c r="S1091" s="75"/>
      <c r="T1091" s="75"/>
      <c r="U1091" s="75"/>
      <c r="V1091" s="75"/>
    </row>
    <row r="1092" spans="13:22" s="5" customFormat="1" ht="12">
      <c r="M1092" s="75"/>
      <c r="O1092" s="75"/>
      <c r="S1092" s="75"/>
      <c r="T1092" s="75"/>
      <c r="U1092" s="75"/>
      <c r="V1092" s="75"/>
    </row>
    <row r="1093" spans="13:22" s="5" customFormat="1" ht="12">
      <c r="M1093" s="75"/>
      <c r="O1093" s="75"/>
      <c r="S1093" s="75"/>
      <c r="T1093" s="75"/>
      <c r="U1093" s="75"/>
      <c r="V1093" s="75"/>
    </row>
    <row r="1094" spans="13:22" s="5" customFormat="1" ht="12">
      <c r="M1094" s="75"/>
      <c r="O1094" s="75"/>
      <c r="S1094" s="75"/>
      <c r="T1094" s="75"/>
      <c r="U1094" s="75"/>
      <c r="V1094" s="75"/>
    </row>
    <row r="1095" spans="13:22" s="5" customFormat="1" ht="12">
      <c r="M1095" s="75"/>
      <c r="O1095" s="75"/>
      <c r="S1095" s="75"/>
      <c r="T1095" s="75"/>
      <c r="U1095" s="75"/>
      <c r="V1095" s="75"/>
    </row>
    <row r="1096" spans="13:22" s="5" customFormat="1" ht="12">
      <c r="M1096" s="75"/>
      <c r="O1096" s="75"/>
      <c r="S1096" s="75"/>
      <c r="T1096" s="75"/>
      <c r="U1096" s="75"/>
      <c r="V1096" s="75"/>
    </row>
    <row r="1097" spans="13:22" s="5" customFormat="1" ht="12">
      <c r="M1097" s="75"/>
      <c r="O1097" s="75"/>
      <c r="S1097" s="75"/>
      <c r="T1097" s="75"/>
      <c r="U1097" s="75"/>
      <c r="V1097" s="75"/>
    </row>
    <row r="1098" spans="13:22" s="5" customFormat="1" ht="12">
      <c r="M1098" s="75"/>
      <c r="O1098" s="75"/>
      <c r="S1098" s="75"/>
      <c r="T1098" s="75"/>
      <c r="U1098" s="75"/>
      <c r="V1098" s="75"/>
    </row>
    <row r="1099" spans="13:22" s="5" customFormat="1" ht="12">
      <c r="M1099" s="75"/>
      <c r="O1099" s="75"/>
      <c r="S1099" s="75"/>
      <c r="T1099" s="75"/>
      <c r="U1099" s="75"/>
      <c r="V1099" s="75"/>
    </row>
    <row r="1100" spans="13:22" s="5" customFormat="1" ht="12">
      <c r="M1100" s="75"/>
      <c r="O1100" s="75"/>
      <c r="S1100" s="75"/>
      <c r="T1100" s="75"/>
      <c r="U1100" s="75"/>
      <c r="V1100" s="75"/>
    </row>
    <row r="1101" spans="13:22" s="5" customFormat="1" ht="12">
      <c r="M1101" s="75"/>
      <c r="O1101" s="75"/>
      <c r="S1101" s="75"/>
      <c r="T1101" s="75"/>
      <c r="U1101" s="75"/>
      <c r="V1101" s="75"/>
    </row>
    <row r="1102" spans="13:22" s="5" customFormat="1" ht="12">
      <c r="M1102" s="75"/>
      <c r="O1102" s="75"/>
      <c r="S1102" s="75"/>
      <c r="T1102" s="75"/>
      <c r="U1102" s="75"/>
      <c r="V1102" s="75"/>
    </row>
    <row r="1103" spans="13:22" s="5" customFormat="1" ht="12">
      <c r="M1103" s="75"/>
      <c r="O1103" s="75"/>
      <c r="S1103" s="75"/>
      <c r="T1103" s="75"/>
      <c r="U1103" s="75"/>
      <c r="V1103" s="75"/>
    </row>
    <row r="1104" spans="13:22" s="5" customFormat="1" ht="12">
      <c r="M1104" s="75"/>
      <c r="O1104" s="75"/>
      <c r="S1104" s="75"/>
      <c r="T1104" s="75"/>
      <c r="U1104" s="75"/>
      <c r="V1104" s="75"/>
    </row>
    <row r="1105" spans="13:22" s="5" customFormat="1" ht="12">
      <c r="M1105" s="75"/>
      <c r="O1105" s="75"/>
      <c r="S1105" s="75"/>
      <c r="T1105" s="75"/>
      <c r="U1105" s="75"/>
      <c r="V1105" s="75"/>
    </row>
    <row r="1106" spans="13:22" s="5" customFormat="1" ht="12">
      <c r="M1106" s="75"/>
      <c r="O1106" s="75"/>
      <c r="S1106" s="75"/>
      <c r="T1106" s="75"/>
      <c r="U1106" s="75"/>
      <c r="V1106" s="75"/>
    </row>
    <row r="1107" spans="13:22" s="5" customFormat="1" ht="12">
      <c r="M1107" s="75"/>
      <c r="O1107" s="75"/>
      <c r="S1107" s="75"/>
      <c r="T1107" s="75"/>
      <c r="U1107" s="75"/>
      <c r="V1107" s="75"/>
    </row>
    <row r="1108" spans="13:22" s="5" customFormat="1" ht="12">
      <c r="M1108" s="75"/>
      <c r="O1108" s="75"/>
      <c r="S1108" s="75"/>
      <c r="T1108" s="75"/>
      <c r="U1108" s="75"/>
      <c r="V1108" s="75"/>
    </row>
    <row r="1109" spans="13:22" s="5" customFormat="1" ht="12">
      <c r="M1109" s="75"/>
      <c r="O1109" s="75"/>
      <c r="S1109" s="75"/>
      <c r="T1109" s="75"/>
      <c r="U1109" s="75"/>
      <c r="V1109" s="75"/>
    </row>
    <row r="1110" spans="13:22" s="5" customFormat="1" ht="12">
      <c r="M1110" s="75"/>
      <c r="O1110" s="75"/>
      <c r="S1110" s="75"/>
      <c r="T1110" s="75"/>
      <c r="U1110" s="75"/>
      <c r="V1110" s="75"/>
    </row>
    <row r="1111" spans="13:22" s="5" customFormat="1" ht="12">
      <c r="M1111" s="75"/>
      <c r="O1111" s="75"/>
      <c r="S1111" s="75"/>
      <c r="T1111" s="75"/>
      <c r="U1111" s="75"/>
      <c r="V1111" s="75"/>
    </row>
    <row r="1112" spans="13:22" s="5" customFormat="1" ht="12">
      <c r="M1112" s="75"/>
      <c r="O1112" s="75"/>
      <c r="S1112" s="75"/>
      <c r="T1112" s="75"/>
      <c r="U1112" s="75"/>
      <c r="V1112" s="75"/>
    </row>
    <row r="1113" spans="13:22" s="5" customFormat="1" ht="12">
      <c r="M1113" s="75"/>
      <c r="O1113" s="75"/>
      <c r="S1113" s="75"/>
      <c r="T1113" s="75"/>
      <c r="U1113" s="75"/>
      <c r="V1113" s="75"/>
    </row>
    <row r="1114" spans="13:22" s="5" customFormat="1" ht="12">
      <c r="M1114" s="75"/>
      <c r="O1114" s="75"/>
      <c r="S1114" s="75"/>
      <c r="T1114" s="75"/>
      <c r="U1114" s="75"/>
      <c r="V1114" s="75"/>
    </row>
    <row r="1115" spans="13:22" s="5" customFormat="1" ht="12">
      <c r="M1115" s="75"/>
      <c r="O1115" s="75"/>
      <c r="S1115" s="75"/>
      <c r="T1115" s="75"/>
      <c r="U1115" s="75"/>
      <c r="V1115" s="75"/>
    </row>
    <row r="1116" spans="13:22" s="5" customFormat="1" ht="12">
      <c r="M1116" s="75"/>
      <c r="O1116" s="75"/>
      <c r="S1116" s="75"/>
      <c r="T1116" s="75"/>
      <c r="U1116" s="75"/>
      <c r="V1116" s="75"/>
    </row>
    <row r="1117" spans="13:22" s="5" customFormat="1" ht="12">
      <c r="M1117" s="75"/>
      <c r="O1117" s="75"/>
      <c r="S1117" s="75"/>
      <c r="T1117" s="75"/>
      <c r="U1117" s="75"/>
      <c r="V1117" s="75"/>
    </row>
    <row r="1118" spans="13:22" s="5" customFormat="1" ht="12">
      <c r="M1118" s="75"/>
      <c r="O1118" s="75"/>
      <c r="S1118" s="75"/>
      <c r="T1118" s="75"/>
      <c r="U1118" s="75"/>
      <c r="V1118" s="75"/>
    </row>
    <row r="1119" spans="13:22" s="5" customFormat="1" ht="12">
      <c r="M1119" s="75"/>
      <c r="O1119" s="75"/>
      <c r="S1119" s="75"/>
      <c r="T1119" s="75"/>
      <c r="U1119" s="75"/>
      <c r="V1119" s="75"/>
    </row>
    <row r="1120" spans="13:22" s="5" customFormat="1" ht="12">
      <c r="M1120" s="75"/>
      <c r="O1120" s="75"/>
      <c r="S1120" s="75"/>
      <c r="T1120" s="75"/>
      <c r="U1120" s="75"/>
      <c r="V1120" s="75"/>
    </row>
    <row r="1121" spans="13:22" s="5" customFormat="1" ht="12">
      <c r="M1121" s="75"/>
      <c r="O1121" s="75"/>
      <c r="S1121" s="75"/>
      <c r="T1121" s="75"/>
      <c r="U1121" s="75"/>
      <c r="V1121" s="75"/>
    </row>
    <row r="1122" spans="13:22" s="5" customFormat="1" ht="12">
      <c r="M1122" s="75"/>
      <c r="O1122" s="75"/>
      <c r="S1122" s="75"/>
      <c r="T1122" s="75"/>
      <c r="U1122" s="75"/>
      <c r="V1122" s="75"/>
    </row>
    <row r="1123" spans="13:22" s="5" customFormat="1" ht="12">
      <c r="M1123" s="75"/>
      <c r="O1123" s="75"/>
      <c r="S1123" s="75"/>
      <c r="T1123" s="75"/>
      <c r="U1123" s="75"/>
      <c r="V1123" s="75"/>
    </row>
    <row r="1124" spans="13:22" s="5" customFormat="1" ht="12">
      <c r="M1124" s="75"/>
      <c r="O1124" s="75"/>
      <c r="S1124" s="75"/>
      <c r="T1124" s="75"/>
      <c r="U1124" s="75"/>
      <c r="V1124" s="75"/>
    </row>
    <row r="1125" spans="13:22" s="5" customFormat="1" ht="12">
      <c r="M1125" s="75"/>
      <c r="O1125" s="75"/>
      <c r="S1125" s="75"/>
      <c r="T1125" s="75"/>
      <c r="U1125" s="75"/>
      <c r="V1125" s="75"/>
    </row>
    <row r="1126" spans="13:22" s="5" customFormat="1" ht="12">
      <c r="M1126" s="75"/>
      <c r="O1126" s="75"/>
      <c r="S1126" s="75"/>
      <c r="T1126" s="75"/>
      <c r="U1126" s="75"/>
      <c r="V1126" s="75"/>
    </row>
    <row r="1127" spans="13:22" s="5" customFormat="1" ht="12">
      <c r="M1127" s="75"/>
      <c r="O1127" s="75"/>
      <c r="S1127" s="75"/>
      <c r="T1127" s="75"/>
      <c r="U1127" s="75"/>
      <c r="V1127" s="75"/>
    </row>
    <row r="1128" spans="13:22" s="5" customFormat="1" ht="12">
      <c r="M1128" s="75"/>
      <c r="O1128" s="75"/>
      <c r="S1128" s="75"/>
      <c r="T1128" s="75"/>
      <c r="U1128" s="75"/>
      <c r="V1128" s="75"/>
    </row>
    <row r="1129" spans="13:22" s="5" customFormat="1" ht="12">
      <c r="M1129" s="75"/>
      <c r="O1129" s="75"/>
      <c r="S1129" s="75"/>
      <c r="T1129" s="75"/>
      <c r="U1129" s="75"/>
      <c r="V1129" s="75"/>
    </row>
    <row r="1130" spans="13:22" s="5" customFormat="1" ht="12">
      <c r="M1130" s="75"/>
      <c r="O1130" s="75"/>
      <c r="S1130" s="75"/>
      <c r="T1130" s="75"/>
      <c r="U1130" s="75"/>
      <c r="V1130" s="75"/>
    </row>
    <row r="1131" spans="13:22" s="5" customFormat="1" ht="12">
      <c r="M1131" s="75"/>
      <c r="O1131" s="75"/>
      <c r="S1131" s="75"/>
      <c r="T1131" s="75"/>
      <c r="U1131" s="75"/>
      <c r="V1131" s="75"/>
    </row>
    <row r="1132" spans="13:22" s="5" customFormat="1" ht="12">
      <c r="M1132" s="75"/>
      <c r="O1132" s="75"/>
      <c r="S1132" s="75"/>
      <c r="T1132" s="75"/>
      <c r="U1132" s="75"/>
      <c r="V1132" s="75"/>
    </row>
    <row r="1133" spans="13:22" s="5" customFormat="1" ht="12">
      <c r="M1133" s="75"/>
      <c r="O1133" s="75"/>
      <c r="S1133" s="75"/>
      <c r="T1133" s="75"/>
      <c r="U1133" s="75"/>
      <c r="V1133" s="75"/>
    </row>
    <row r="1134" spans="13:22" s="5" customFormat="1" ht="12">
      <c r="M1134" s="75"/>
      <c r="O1134" s="75"/>
      <c r="S1134" s="75"/>
      <c r="T1134" s="75"/>
      <c r="U1134" s="75"/>
      <c r="V1134" s="75"/>
    </row>
    <row r="1135" spans="13:22" s="5" customFormat="1" ht="12">
      <c r="M1135" s="75"/>
      <c r="O1135" s="75"/>
      <c r="S1135" s="75"/>
      <c r="T1135" s="75"/>
      <c r="U1135" s="75"/>
      <c r="V1135" s="75"/>
    </row>
    <row r="1136" spans="13:22" s="5" customFormat="1" ht="12">
      <c r="M1136" s="75"/>
      <c r="O1136" s="75"/>
      <c r="S1136" s="75"/>
      <c r="T1136" s="75"/>
      <c r="U1136" s="75"/>
      <c r="V1136" s="75"/>
    </row>
    <row r="1137" spans="13:22" s="5" customFormat="1" ht="12">
      <c r="M1137" s="75"/>
      <c r="O1137" s="75"/>
      <c r="S1137" s="75"/>
      <c r="T1137" s="75"/>
      <c r="U1137" s="75"/>
      <c r="V1137" s="75"/>
    </row>
    <row r="1138" spans="13:22" s="5" customFormat="1" ht="12">
      <c r="M1138" s="75"/>
      <c r="O1138" s="75"/>
      <c r="S1138" s="75"/>
      <c r="T1138" s="75"/>
      <c r="U1138" s="75"/>
      <c r="V1138" s="75"/>
    </row>
    <row r="1139" spans="13:22" s="5" customFormat="1" ht="12">
      <c r="M1139" s="75"/>
      <c r="O1139" s="75"/>
      <c r="S1139" s="75"/>
      <c r="T1139" s="75"/>
      <c r="U1139" s="75"/>
      <c r="V1139" s="75"/>
    </row>
    <row r="1140" spans="13:22" s="5" customFormat="1" ht="12">
      <c r="M1140" s="75"/>
      <c r="O1140" s="75"/>
      <c r="S1140" s="75"/>
      <c r="T1140" s="75"/>
      <c r="U1140" s="75"/>
      <c r="V1140" s="75"/>
    </row>
    <row r="1141" spans="13:22" s="5" customFormat="1" ht="12">
      <c r="M1141" s="75"/>
      <c r="O1141" s="75"/>
      <c r="S1141" s="75"/>
      <c r="T1141" s="75"/>
      <c r="U1141" s="75"/>
      <c r="V1141" s="75"/>
    </row>
    <row r="1142" spans="13:22" s="5" customFormat="1" ht="12">
      <c r="M1142" s="75"/>
      <c r="O1142" s="75"/>
      <c r="S1142" s="75"/>
      <c r="T1142" s="75"/>
      <c r="U1142" s="75"/>
      <c r="V1142" s="75"/>
    </row>
    <row r="1143" spans="13:22" s="5" customFormat="1" ht="12">
      <c r="M1143" s="75"/>
      <c r="O1143" s="75"/>
      <c r="S1143" s="75"/>
      <c r="T1143" s="75"/>
      <c r="U1143" s="75"/>
      <c r="V1143" s="75"/>
    </row>
    <row r="1144" spans="13:22" s="5" customFormat="1" ht="12">
      <c r="M1144" s="75"/>
      <c r="O1144" s="75"/>
      <c r="S1144" s="75"/>
      <c r="T1144" s="75"/>
      <c r="U1144" s="75"/>
      <c r="V1144" s="75"/>
    </row>
    <row r="1145" spans="13:22" s="5" customFormat="1" ht="12">
      <c r="M1145" s="75"/>
      <c r="O1145" s="75"/>
      <c r="S1145" s="75"/>
      <c r="T1145" s="75"/>
      <c r="U1145" s="75"/>
      <c r="V1145" s="75"/>
    </row>
    <row r="1146" spans="13:22" s="5" customFormat="1" ht="12">
      <c r="M1146" s="75"/>
      <c r="O1146" s="75"/>
      <c r="S1146" s="75"/>
      <c r="T1146" s="75"/>
      <c r="U1146" s="75"/>
      <c r="V1146" s="75"/>
    </row>
    <row r="1147" spans="13:22" s="5" customFormat="1" ht="12">
      <c r="M1147" s="75"/>
      <c r="O1147" s="75"/>
      <c r="S1147" s="75"/>
      <c r="T1147" s="75"/>
      <c r="U1147" s="75"/>
      <c r="V1147" s="75"/>
    </row>
    <row r="1148" spans="13:22" s="5" customFormat="1" ht="12">
      <c r="M1148" s="75"/>
      <c r="O1148" s="75"/>
      <c r="S1148" s="75"/>
      <c r="T1148" s="75"/>
      <c r="U1148" s="75"/>
      <c r="V1148" s="75"/>
    </row>
    <row r="1149" spans="13:22" s="5" customFormat="1" ht="12">
      <c r="M1149" s="75"/>
      <c r="O1149" s="75"/>
      <c r="S1149" s="75"/>
      <c r="T1149" s="75"/>
      <c r="U1149" s="75"/>
      <c r="V1149" s="75"/>
    </row>
    <row r="1150" spans="13:22" s="5" customFormat="1" ht="12">
      <c r="M1150" s="75"/>
      <c r="O1150" s="75"/>
      <c r="S1150" s="75"/>
      <c r="T1150" s="75"/>
      <c r="U1150" s="75"/>
      <c r="V1150" s="75"/>
    </row>
    <row r="1151" spans="13:22" s="5" customFormat="1" ht="12">
      <c r="M1151" s="75"/>
      <c r="O1151" s="75"/>
      <c r="S1151" s="75"/>
      <c r="T1151" s="75"/>
      <c r="U1151" s="75"/>
      <c r="V1151" s="75"/>
    </row>
    <row r="1152" spans="13:22" s="5" customFormat="1" ht="12">
      <c r="M1152" s="75"/>
      <c r="O1152" s="75"/>
      <c r="S1152" s="75"/>
      <c r="T1152" s="75"/>
      <c r="U1152" s="75"/>
      <c r="V1152" s="75"/>
    </row>
    <row r="1153" spans="13:22" s="5" customFormat="1" ht="12">
      <c r="M1153" s="75"/>
      <c r="O1153" s="75"/>
      <c r="S1153" s="75"/>
      <c r="T1153" s="75"/>
      <c r="U1153" s="75"/>
      <c r="V1153" s="75"/>
    </row>
    <row r="1154" spans="13:22" s="5" customFormat="1" ht="12">
      <c r="M1154" s="75"/>
      <c r="O1154" s="75"/>
      <c r="S1154" s="75"/>
      <c r="T1154" s="75"/>
      <c r="U1154" s="75"/>
      <c r="V1154" s="75"/>
    </row>
    <row r="1155" spans="13:22" s="5" customFormat="1" ht="12">
      <c r="M1155" s="75"/>
      <c r="O1155" s="75"/>
      <c r="S1155" s="75"/>
      <c r="T1155" s="75"/>
      <c r="U1155" s="75"/>
      <c r="V1155" s="75"/>
    </row>
    <row r="1156" spans="13:22" s="5" customFormat="1" ht="12">
      <c r="M1156" s="75"/>
      <c r="O1156" s="75"/>
      <c r="S1156" s="75"/>
      <c r="T1156" s="75"/>
      <c r="U1156" s="75"/>
      <c r="V1156" s="75"/>
    </row>
    <row r="1157" spans="13:22" s="5" customFormat="1" ht="12">
      <c r="M1157" s="75"/>
      <c r="O1157" s="75"/>
      <c r="S1157" s="75"/>
      <c r="T1157" s="75"/>
      <c r="U1157" s="75"/>
      <c r="V1157" s="75"/>
    </row>
    <row r="1158" spans="13:22" s="5" customFormat="1" ht="12">
      <c r="M1158" s="75"/>
      <c r="O1158" s="75"/>
      <c r="S1158" s="75"/>
      <c r="T1158" s="75"/>
      <c r="U1158" s="75"/>
      <c r="V1158" s="75"/>
    </row>
    <row r="1159" spans="13:22" s="5" customFormat="1" ht="12">
      <c r="M1159" s="75"/>
      <c r="O1159" s="75"/>
      <c r="S1159" s="75"/>
      <c r="T1159" s="75"/>
      <c r="U1159" s="75"/>
      <c r="V1159" s="75"/>
    </row>
    <row r="1160" spans="13:22" s="5" customFormat="1" ht="12">
      <c r="M1160" s="75"/>
      <c r="O1160" s="75"/>
      <c r="S1160" s="75"/>
      <c r="T1160" s="75"/>
      <c r="U1160" s="75"/>
      <c r="V1160" s="75"/>
    </row>
    <row r="1161" spans="13:22" s="5" customFormat="1" ht="12">
      <c r="M1161" s="75"/>
      <c r="O1161" s="75"/>
      <c r="S1161" s="75"/>
      <c r="T1161" s="75"/>
      <c r="U1161" s="75"/>
      <c r="V1161" s="75"/>
    </row>
    <row r="1162" spans="13:22" s="5" customFormat="1" ht="12">
      <c r="M1162" s="75"/>
      <c r="O1162" s="75"/>
      <c r="S1162" s="75"/>
      <c r="T1162" s="75"/>
      <c r="U1162" s="75"/>
      <c r="V1162" s="75"/>
    </row>
    <row r="1163" spans="13:22" s="5" customFormat="1" ht="12">
      <c r="M1163" s="75"/>
      <c r="O1163" s="75"/>
      <c r="S1163" s="75"/>
      <c r="T1163" s="75"/>
      <c r="U1163" s="75"/>
      <c r="V1163" s="75"/>
    </row>
    <row r="1164" spans="13:22" s="5" customFormat="1" ht="12">
      <c r="M1164" s="75"/>
      <c r="O1164" s="75"/>
      <c r="S1164" s="75"/>
      <c r="T1164" s="75"/>
      <c r="U1164" s="75"/>
      <c r="V1164" s="75"/>
    </row>
    <row r="1165" spans="13:22" s="5" customFormat="1" ht="12">
      <c r="M1165" s="75"/>
      <c r="O1165" s="75"/>
      <c r="S1165" s="75"/>
      <c r="T1165" s="75"/>
      <c r="U1165" s="75"/>
      <c r="V1165" s="75"/>
    </row>
    <row r="1166" spans="13:22" s="5" customFormat="1" ht="12">
      <c r="M1166" s="75"/>
      <c r="O1166" s="75"/>
      <c r="S1166" s="75"/>
      <c r="T1166" s="75"/>
      <c r="U1166" s="75"/>
      <c r="V1166" s="75"/>
    </row>
    <row r="1167" spans="13:22" s="5" customFormat="1" ht="12">
      <c r="M1167" s="75"/>
      <c r="O1167" s="75"/>
      <c r="S1167" s="75"/>
      <c r="T1167" s="75"/>
      <c r="U1167" s="75"/>
      <c r="V1167" s="75"/>
    </row>
    <row r="1168" spans="13:22" s="5" customFormat="1" ht="12">
      <c r="M1168" s="75"/>
      <c r="O1168" s="75"/>
      <c r="S1168" s="75"/>
      <c r="T1168" s="75"/>
      <c r="U1168" s="75"/>
      <c r="V1168" s="75"/>
    </row>
    <row r="1169" spans="13:22" s="5" customFormat="1" ht="12">
      <c r="M1169" s="75"/>
      <c r="O1169" s="75"/>
      <c r="S1169" s="75"/>
      <c r="T1169" s="75"/>
      <c r="U1169" s="75"/>
      <c r="V1169" s="75"/>
    </row>
    <row r="1170" spans="13:22" s="5" customFormat="1" ht="12">
      <c r="M1170" s="75"/>
      <c r="O1170" s="75"/>
      <c r="S1170" s="75"/>
      <c r="T1170" s="75"/>
      <c r="U1170" s="75"/>
      <c r="V1170" s="75"/>
    </row>
    <row r="1171" spans="13:22" s="5" customFormat="1" ht="12">
      <c r="M1171" s="75"/>
      <c r="O1171" s="75"/>
      <c r="S1171" s="75"/>
      <c r="T1171" s="75"/>
      <c r="U1171" s="75"/>
      <c r="V1171" s="75"/>
    </row>
    <row r="1172" spans="13:22" s="5" customFormat="1" ht="12">
      <c r="M1172" s="75"/>
      <c r="O1172" s="75"/>
      <c r="S1172" s="75"/>
      <c r="T1172" s="75"/>
      <c r="U1172" s="75"/>
      <c r="V1172" s="75"/>
    </row>
    <row r="1173" spans="13:22" s="5" customFormat="1" ht="12">
      <c r="M1173" s="75"/>
      <c r="O1173" s="75"/>
      <c r="S1173" s="75"/>
      <c r="T1173" s="75"/>
      <c r="U1173" s="75"/>
      <c r="V1173" s="75"/>
    </row>
    <row r="1174" spans="13:22" s="5" customFormat="1" ht="12">
      <c r="M1174" s="75"/>
      <c r="O1174" s="75"/>
      <c r="S1174" s="75"/>
      <c r="T1174" s="75"/>
      <c r="U1174" s="75"/>
      <c r="V1174" s="75"/>
    </row>
    <row r="1175" spans="13:22" s="5" customFormat="1" ht="12">
      <c r="M1175" s="75"/>
      <c r="O1175" s="75"/>
      <c r="S1175" s="75"/>
      <c r="T1175" s="75"/>
      <c r="U1175" s="75"/>
      <c r="V1175" s="75"/>
    </row>
    <row r="1176" spans="13:22" s="5" customFormat="1" ht="12">
      <c r="M1176" s="75"/>
      <c r="O1176" s="75"/>
      <c r="S1176" s="75"/>
      <c r="T1176" s="75"/>
      <c r="U1176" s="75"/>
      <c r="V1176" s="75"/>
    </row>
    <row r="1177" spans="13:22" s="5" customFormat="1" ht="12">
      <c r="M1177" s="75"/>
      <c r="O1177" s="75"/>
      <c r="S1177" s="75"/>
      <c r="T1177" s="75"/>
      <c r="U1177" s="75"/>
      <c r="V1177" s="75"/>
    </row>
    <row r="1178" spans="13:22" s="5" customFormat="1" ht="12">
      <c r="M1178" s="75"/>
      <c r="O1178" s="75"/>
      <c r="S1178" s="75"/>
      <c r="T1178" s="75"/>
      <c r="U1178" s="75"/>
      <c r="V1178" s="75"/>
    </row>
    <row r="1179" spans="13:22" s="5" customFormat="1" ht="12">
      <c r="M1179" s="75"/>
      <c r="O1179" s="75"/>
      <c r="S1179" s="75"/>
      <c r="T1179" s="75"/>
      <c r="U1179" s="75"/>
      <c r="V1179" s="75"/>
    </row>
    <row r="1180" spans="13:22" s="5" customFormat="1" ht="12">
      <c r="M1180" s="75"/>
      <c r="O1180" s="75"/>
      <c r="S1180" s="75"/>
      <c r="T1180" s="75"/>
      <c r="U1180" s="75"/>
      <c r="V1180" s="75"/>
    </row>
    <row r="1181" spans="13:22" s="5" customFormat="1" ht="12">
      <c r="M1181" s="75"/>
      <c r="O1181" s="75"/>
      <c r="S1181" s="75"/>
      <c r="T1181" s="75"/>
      <c r="U1181" s="75"/>
      <c r="V1181" s="75"/>
    </row>
    <row r="1182" spans="13:22" s="5" customFormat="1" ht="12">
      <c r="M1182" s="75"/>
      <c r="O1182" s="75"/>
      <c r="S1182" s="75"/>
      <c r="T1182" s="75"/>
      <c r="U1182" s="75"/>
      <c r="V1182" s="75"/>
    </row>
    <row r="1183" spans="13:22" s="5" customFormat="1" ht="12">
      <c r="M1183" s="75"/>
      <c r="O1183" s="75"/>
      <c r="S1183" s="75"/>
      <c r="T1183" s="75"/>
      <c r="U1183" s="75"/>
      <c r="V1183" s="75"/>
    </row>
    <row r="1184" spans="13:22" s="5" customFormat="1" ht="12">
      <c r="M1184" s="75"/>
      <c r="O1184" s="75"/>
      <c r="S1184" s="75"/>
      <c r="T1184" s="75"/>
      <c r="U1184" s="75"/>
      <c r="V1184" s="75"/>
    </row>
    <row r="1185" spans="13:22" s="5" customFormat="1" ht="12">
      <c r="M1185" s="75"/>
      <c r="O1185" s="75"/>
      <c r="S1185" s="75"/>
      <c r="T1185" s="75"/>
      <c r="U1185" s="75"/>
      <c r="V1185" s="75"/>
    </row>
    <row r="1186" spans="13:22" s="5" customFormat="1" ht="12">
      <c r="M1186" s="75"/>
      <c r="O1186" s="75"/>
      <c r="S1186" s="75"/>
      <c r="T1186" s="75"/>
      <c r="U1186" s="75"/>
      <c r="V1186" s="75"/>
    </row>
    <row r="1187" spans="13:22" s="5" customFormat="1" ht="12">
      <c r="M1187" s="75"/>
      <c r="O1187" s="75"/>
      <c r="S1187" s="75"/>
      <c r="T1187" s="75"/>
      <c r="U1187" s="75"/>
      <c r="V1187" s="75"/>
    </row>
    <row r="1188" spans="13:22" s="5" customFormat="1" ht="12">
      <c r="M1188" s="75"/>
      <c r="O1188" s="75"/>
      <c r="S1188" s="75"/>
      <c r="T1188" s="75"/>
      <c r="U1188" s="75"/>
      <c r="V1188" s="75"/>
    </row>
    <row r="1189" spans="13:22" s="5" customFormat="1" ht="12">
      <c r="M1189" s="75"/>
      <c r="O1189" s="75"/>
      <c r="S1189" s="75"/>
      <c r="T1189" s="75"/>
      <c r="U1189" s="75"/>
      <c r="V1189" s="75"/>
    </row>
    <row r="1190" spans="13:22" s="5" customFormat="1" ht="12">
      <c r="M1190" s="75"/>
      <c r="O1190" s="75"/>
      <c r="S1190" s="75"/>
      <c r="T1190" s="75"/>
      <c r="U1190" s="75"/>
      <c r="V1190" s="75"/>
    </row>
    <row r="1191" spans="13:22" s="5" customFormat="1" ht="12">
      <c r="M1191" s="75"/>
      <c r="O1191" s="75"/>
      <c r="S1191" s="75"/>
      <c r="T1191" s="75"/>
      <c r="U1191" s="75"/>
      <c r="V1191" s="75"/>
    </row>
    <row r="1192" spans="13:22" s="5" customFormat="1" ht="12">
      <c r="M1192" s="75"/>
      <c r="O1192" s="75"/>
      <c r="S1192" s="75"/>
      <c r="T1192" s="75"/>
      <c r="U1192" s="75"/>
      <c r="V1192" s="75"/>
    </row>
    <row r="1193" spans="13:22" s="5" customFormat="1" ht="12">
      <c r="M1193" s="75"/>
      <c r="O1193" s="75"/>
      <c r="S1193" s="75"/>
      <c r="T1193" s="75"/>
      <c r="U1193" s="75"/>
      <c r="V1193" s="75"/>
    </row>
    <row r="1194" spans="13:22" s="5" customFormat="1" ht="12">
      <c r="M1194" s="75"/>
      <c r="O1194" s="75"/>
      <c r="S1194" s="75"/>
      <c r="T1194" s="75"/>
      <c r="U1194" s="75"/>
      <c r="V1194" s="75"/>
    </row>
    <row r="1195" spans="13:22" s="5" customFormat="1" ht="12">
      <c r="M1195" s="75"/>
      <c r="O1195" s="75"/>
      <c r="S1195" s="75"/>
      <c r="T1195" s="75"/>
      <c r="U1195" s="75"/>
      <c r="V1195" s="75"/>
    </row>
    <row r="1196" spans="13:22" s="5" customFormat="1" ht="12">
      <c r="M1196" s="75"/>
      <c r="O1196" s="75"/>
      <c r="S1196" s="75"/>
      <c r="T1196" s="75"/>
      <c r="U1196" s="75"/>
      <c r="V1196" s="75"/>
    </row>
    <row r="1197" spans="13:22" s="5" customFormat="1" ht="12">
      <c r="M1197" s="75"/>
      <c r="O1197" s="75"/>
      <c r="S1197" s="75"/>
      <c r="T1197" s="75"/>
      <c r="U1197" s="75"/>
      <c r="V1197" s="75"/>
    </row>
    <row r="1198" spans="13:22" s="5" customFormat="1" ht="12">
      <c r="M1198" s="75"/>
      <c r="O1198" s="75"/>
      <c r="S1198" s="75"/>
      <c r="T1198" s="75"/>
      <c r="U1198" s="75"/>
      <c r="V1198" s="75"/>
    </row>
    <row r="1199" spans="13:22" s="5" customFormat="1" ht="12">
      <c r="M1199" s="75"/>
      <c r="O1199" s="75"/>
      <c r="S1199" s="75"/>
      <c r="T1199" s="75"/>
      <c r="U1199" s="75"/>
      <c r="V1199" s="75"/>
    </row>
    <row r="1200" spans="13:22" s="5" customFormat="1" ht="12">
      <c r="M1200" s="75"/>
      <c r="O1200" s="75"/>
      <c r="S1200" s="75"/>
      <c r="T1200" s="75"/>
      <c r="U1200" s="75"/>
      <c r="V1200" s="75"/>
    </row>
    <row r="1201" spans="13:22" s="5" customFormat="1" ht="12">
      <c r="M1201" s="75"/>
      <c r="O1201" s="75"/>
      <c r="S1201" s="75"/>
      <c r="T1201" s="75"/>
      <c r="U1201" s="75"/>
      <c r="V1201" s="75"/>
    </row>
    <row r="1202" spans="13:22" s="5" customFormat="1" ht="12">
      <c r="M1202" s="75"/>
      <c r="O1202" s="75"/>
      <c r="S1202" s="75"/>
      <c r="T1202" s="75"/>
      <c r="U1202" s="75"/>
      <c r="V1202" s="75"/>
    </row>
    <row r="1203" spans="13:22" s="5" customFormat="1" ht="12">
      <c r="M1203" s="75"/>
      <c r="O1203" s="75"/>
      <c r="S1203" s="75"/>
      <c r="T1203" s="75"/>
      <c r="U1203" s="75"/>
      <c r="V1203" s="75"/>
    </row>
    <row r="1204" spans="13:22" s="5" customFormat="1" ht="12">
      <c r="M1204" s="75"/>
      <c r="O1204" s="75"/>
      <c r="S1204" s="75"/>
      <c r="T1204" s="75"/>
      <c r="U1204" s="75"/>
      <c r="V1204" s="75"/>
    </row>
    <row r="1205" spans="13:22" s="5" customFormat="1" ht="12">
      <c r="M1205" s="75"/>
      <c r="O1205" s="75"/>
      <c r="S1205" s="75"/>
      <c r="T1205" s="75"/>
      <c r="U1205" s="75"/>
      <c r="V1205" s="75"/>
    </row>
    <row r="1206" spans="13:22" s="5" customFormat="1" ht="12">
      <c r="M1206" s="75"/>
      <c r="O1206" s="75"/>
      <c r="S1206" s="75"/>
      <c r="T1206" s="75"/>
      <c r="U1206" s="75"/>
      <c r="V1206" s="75"/>
    </row>
    <row r="1207" spans="13:22" s="5" customFormat="1" ht="12">
      <c r="M1207" s="75"/>
      <c r="O1207" s="75"/>
      <c r="S1207" s="75"/>
      <c r="T1207" s="75"/>
      <c r="U1207" s="75"/>
      <c r="V1207" s="75"/>
    </row>
    <row r="1208" spans="13:22" s="5" customFormat="1" ht="12">
      <c r="M1208" s="75"/>
      <c r="O1208" s="75"/>
      <c r="S1208" s="75"/>
      <c r="T1208" s="75"/>
      <c r="U1208" s="75"/>
      <c r="V1208" s="75"/>
    </row>
    <row r="1209" spans="13:22" s="5" customFormat="1" ht="12">
      <c r="M1209" s="75"/>
      <c r="O1209" s="75"/>
      <c r="S1209" s="75"/>
      <c r="T1209" s="75"/>
      <c r="U1209" s="75"/>
      <c r="V1209" s="75"/>
    </row>
    <row r="1210" spans="13:22" s="5" customFormat="1" ht="12">
      <c r="M1210" s="75"/>
      <c r="O1210" s="75"/>
      <c r="S1210" s="75"/>
      <c r="T1210" s="75"/>
      <c r="U1210" s="75"/>
      <c r="V1210" s="75"/>
    </row>
    <row r="1211" spans="13:22" s="5" customFormat="1" ht="12">
      <c r="M1211" s="75"/>
      <c r="O1211" s="75"/>
      <c r="S1211" s="75"/>
      <c r="T1211" s="75"/>
      <c r="U1211" s="75"/>
      <c r="V1211" s="75"/>
    </row>
    <row r="1212" spans="13:22" s="5" customFormat="1" ht="12">
      <c r="M1212" s="75"/>
      <c r="O1212" s="75"/>
      <c r="S1212" s="75"/>
      <c r="T1212" s="75"/>
      <c r="U1212" s="75"/>
      <c r="V1212" s="75"/>
    </row>
    <row r="1213" spans="13:22" s="5" customFormat="1" ht="12">
      <c r="M1213" s="75"/>
      <c r="O1213" s="75"/>
      <c r="S1213" s="75"/>
      <c r="T1213" s="75"/>
      <c r="U1213" s="75"/>
      <c r="V1213" s="75"/>
    </row>
    <row r="1214" spans="13:22" s="5" customFormat="1" ht="12">
      <c r="M1214" s="75"/>
      <c r="O1214" s="75"/>
      <c r="S1214" s="75"/>
      <c r="T1214" s="75"/>
      <c r="U1214" s="75"/>
      <c r="V1214" s="75"/>
    </row>
    <row r="1215" spans="13:22" s="5" customFormat="1" ht="12">
      <c r="M1215" s="75"/>
      <c r="O1215" s="75"/>
      <c r="S1215" s="75"/>
      <c r="T1215" s="75"/>
      <c r="U1215" s="75"/>
      <c r="V1215" s="75"/>
    </row>
    <row r="1216" spans="13:22" s="5" customFormat="1" ht="12">
      <c r="M1216" s="75"/>
      <c r="O1216" s="75"/>
      <c r="S1216" s="75"/>
      <c r="T1216" s="75"/>
      <c r="U1216" s="75"/>
      <c r="V1216" s="75"/>
    </row>
    <row r="1217" spans="13:22" s="5" customFormat="1" ht="12">
      <c r="M1217" s="75"/>
      <c r="O1217" s="75"/>
      <c r="S1217" s="75"/>
      <c r="T1217" s="75"/>
      <c r="U1217" s="75"/>
      <c r="V1217" s="75"/>
    </row>
    <row r="1218" spans="13:22" s="5" customFormat="1" ht="12">
      <c r="M1218" s="75"/>
      <c r="O1218" s="75"/>
      <c r="S1218" s="75"/>
      <c r="T1218" s="75"/>
      <c r="U1218" s="75"/>
      <c r="V1218" s="75"/>
    </row>
    <row r="1219" spans="13:22" s="5" customFormat="1" ht="12">
      <c r="M1219" s="75"/>
      <c r="O1219" s="75"/>
      <c r="S1219" s="75"/>
      <c r="T1219" s="75"/>
      <c r="U1219" s="75"/>
      <c r="V1219" s="75"/>
    </row>
    <row r="1220" spans="13:22" s="5" customFormat="1" ht="12">
      <c r="M1220" s="75"/>
      <c r="O1220" s="75"/>
      <c r="S1220" s="75"/>
      <c r="T1220" s="75"/>
      <c r="U1220" s="75"/>
      <c r="V1220" s="75"/>
    </row>
    <row r="1221" spans="13:22" s="5" customFormat="1" ht="12">
      <c r="M1221" s="75"/>
      <c r="O1221" s="75"/>
      <c r="S1221" s="75"/>
      <c r="T1221" s="75"/>
      <c r="U1221" s="75"/>
      <c r="V1221" s="75"/>
    </row>
    <row r="1222" spans="13:22" s="5" customFormat="1" ht="12">
      <c r="M1222" s="75"/>
      <c r="O1222" s="75"/>
      <c r="S1222" s="75"/>
      <c r="T1222" s="75"/>
      <c r="U1222" s="75"/>
      <c r="V1222" s="75"/>
    </row>
    <row r="1223" spans="13:22" s="5" customFormat="1" ht="12">
      <c r="M1223" s="75"/>
      <c r="O1223" s="75"/>
      <c r="S1223" s="75"/>
      <c r="T1223" s="75"/>
      <c r="U1223" s="75"/>
      <c r="V1223" s="75"/>
    </row>
    <row r="1224" spans="13:22" s="5" customFormat="1" ht="12">
      <c r="M1224" s="75"/>
      <c r="O1224" s="75"/>
      <c r="S1224" s="75"/>
      <c r="T1224" s="75"/>
      <c r="U1224" s="75"/>
      <c r="V1224" s="75"/>
    </row>
    <row r="1225" spans="13:22" s="5" customFormat="1" ht="12">
      <c r="M1225" s="75"/>
      <c r="O1225" s="75"/>
      <c r="S1225" s="75"/>
      <c r="T1225" s="75"/>
      <c r="U1225" s="75"/>
      <c r="V1225" s="75"/>
    </row>
    <row r="1226" spans="13:22" s="5" customFormat="1" ht="12">
      <c r="M1226" s="75"/>
      <c r="O1226" s="75"/>
      <c r="S1226" s="75"/>
      <c r="T1226" s="75"/>
      <c r="U1226" s="75"/>
      <c r="V1226" s="75"/>
    </row>
    <row r="1227" spans="13:22" s="5" customFormat="1" ht="12">
      <c r="M1227" s="75"/>
      <c r="O1227" s="75"/>
      <c r="S1227" s="75"/>
      <c r="T1227" s="75"/>
      <c r="U1227" s="75"/>
      <c r="V1227" s="75"/>
    </row>
    <row r="1228" spans="13:22" s="5" customFormat="1" ht="12">
      <c r="M1228" s="75"/>
      <c r="O1228" s="75"/>
      <c r="S1228" s="75"/>
      <c r="T1228" s="75"/>
      <c r="U1228" s="75"/>
      <c r="V1228" s="75"/>
    </row>
    <row r="1229" spans="13:22" s="5" customFormat="1" ht="12">
      <c r="M1229" s="75"/>
      <c r="O1229" s="75"/>
      <c r="S1229" s="75"/>
      <c r="T1229" s="75"/>
      <c r="U1229" s="75"/>
      <c r="V1229" s="75"/>
    </row>
    <row r="1230" spans="13:22" s="5" customFormat="1" ht="12">
      <c r="M1230" s="75"/>
      <c r="O1230" s="75"/>
      <c r="S1230" s="75"/>
      <c r="T1230" s="75"/>
      <c r="U1230" s="75"/>
      <c r="V1230" s="75"/>
    </row>
    <row r="1231" spans="13:22" s="5" customFormat="1" ht="12">
      <c r="M1231" s="75"/>
      <c r="O1231" s="75"/>
      <c r="S1231" s="75"/>
      <c r="T1231" s="75"/>
      <c r="U1231" s="75"/>
      <c r="V1231" s="75"/>
    </row>
    <row r="1232" spans="13:22" s="5" customFormat="1" ht="12">
      <c r="M1232" s="75"/>
      <c r="O1232" s="75"/>
      <c r="S1232" s="75"/>
      <c r="T1232" s="75"/>
      <c r="U1232" s="75"/>
      <c r="V1232" s="75"/>
    </row>
    <row r="1233" spans="13:22" s="5" customFormat="1" ht="12">
      <c r="M1233" s="75"/>
      <c r="O1233" s="75"/>
      <c r="S1233" s="75"/>
      <c r="T1233" s="75"/>
      <c r="U1233" s="75"/>
      <c r="V1233" s="75"/>
    </row>
    <row r="1234" spans="13:22" s="5" customFormat="1" ht="12">
      <c r="M1234" s="75"/>
      <c r="O1234" s="75"/>
      <c r="S1234" s="75"/>
      <c r="T1234" s="75"/>
      <c r="U1234" s="75"/>
      <c r="V1234" s="75"/>
    </row>
    <row r="1235" spans="13:22" s="5" customFormat="1" ht="12">
      <c r="M1235" s="75"/>
      <c r="O1235" s="75"/>
      <c r="S1235" s="75"/>
      <c r="T1235" s="75"/>
      <c r="U1235" s="75"/>
      <c r="V1235" s="75"/>
    </row>
    <row r="1236" spans="13:22" s="5" customFormat="1" ht="12">
      <c r="M1236" s="75"/>
      <c r="O1236" s="75"/>
      <c r="S1236" s="75"/>
      <c r="T1236" s="75"/>
      <c r="U1236" s="75"/>
      <c r="V1236" s="75"/>
    </row>
    <row r="1237" spans="13:22" s="5" customFormat="1" ht="12">
      <c r="M1237" s="75"/>
      <c r="O1237" s="75"/>
      <c r="S1237" s="75"/>
      <c r="T1237" s="75"/>
      <c r="U1237" s="75"/>
      <c r="V1237" s="75"/>
    </row>
    <row r="1238" spans="13:22" s="5" customFormat="1" ht="12">
      <c r="M1238" s="75"/>
      <c r="O1238" s="75"/>
      <c r="S1238" s="75"/>
      <c r="T1238" s="75"/>
      <c r="U1238" s="75"/>
      <c r="V1238" s="75"/>
    </row>
    <row r="1239" spans="13:22" s="5" customFormat="1" ht="12">
      <c r="M1239" s="75"/>
      <c r="O1239" s="75"/>
      <c r="S1239" s="75"/>
      <c r="T1239" s="75"/>
      <c r="U1239" s="75"/>
      <c r="V1239" s="75"/>
    </row>
    <row r="1240" spans="13:22" s="5" customFormat="1" ht="12">
      <c r="M1240" s="75"/>
      <c r="O1240" s="75"/>
      <c r="S1240" s="75"/>
      <c r="T1240" s="75"/>
      <c r="U1240" s="75"/>
      <c r="V1240" s="75"/>
    </row>
    <row r="1241" spans="13:22" s="5" customFormat="1" ht="12">
      <c r="M1241" s="75"/>
      <c r="O1241" s="75"/>
      <c r="S1241" s="75"/>
      <c r="T1241" s="75"/>
      <c r="U1241" s="75"/>
      <c r="V1241" s="75"/>
    </row>
    <row r="1242" spans="13:22" s="5" customFormat="1" ht="12">
      <c r="M1242" s="75"/>
      <c r="O1242" s="75"/>
      <c r="S1242" s="75"/>
      <c r="T1242" s="75"/>
      <c r="U1242" s="75"/>
      <c r="V1242" s="75"/>
    </row>
    <row r="1243" spans="13:22" s="5" customFormat="1" ht="12">
      <c r="M1243" s="75"/>
      <c r="O1243" s="75"/>
      <c r="S1243" s="75"/>
      <c r="T1243" s="75"/>
      <c r="U1243" s="75"/>
      <c r="V1243" s="75"/>
    </row>
    <row r="1244" spans="13:22" s="5" customFormat="1" ht="12">
      <c r="M1244" s="75"/>
      <c r="O1244" s="75"/>
      <c r="S1244" s="75"/>
      <c r="T1244" s="75"/>
      <c r="U1244" s="75"/>
      <c r="V1244" s="75"/>
    </row>
    <row r="1245" spans="13:22" s="5" customFormat="1" ht="12">
      <c r="M1245" s="75"/>
      <c r="O1245" s="75"/>
      <c r="S1245" s="75"/>
      <c r="T1245" s="75"/>
      <c r="U1245" s="75"/>
      <c r="V1245" s="75"/>
    </row>
    <row r="1246" spans="13:22" s="5" customFormat="1" ht="12">
      <c r="M1246" s="75"/>
      <c r="O1246" s="75"/>
      <c r="S1246" s="75"/>
      <c r="T1246" s="75"/>
      <c r="U1246" s="75"/>
      <c r="V1246" s="75"/>
    </row>
    <row r="1247" spans="13:22" s="5" customFormat="1" ht="12">
      <c r="M1247" s="75"/>
      <c r="O1247" s="75"/>
      <c r="S1247" s="75"/>
      <c r="T1247" s="75"/>
      <c r="U1247" s="75"/>
      <c r="V1247" s="75"/>
    </row>
    <row r="1248" spans="13:22" s="5" customFormat="1" ht="12">
      <c r="M1248" s="75"/>
      <c r="O1248" s="75"/>
      <c r="S1248" s="75"/>
      <c r="T1248" s="75"/>
      <c r="U1248" s="75"/>
      <c r="V1248" s="75"/>
    </row>
    <row r="1249" spans="13:22" s="5" customFormat="1" ht="12">
      <c r="M1249" s="75"/>
      <c r="O1249" s="75"/>
      <c r="S1249" s="75"/>
      <c r="T1249" s="75"/>
      <c r="U1249" s="75"/>
      <c r="V1249" s="75"/>
    </row>
    <row r="1250" spans="13:22" s="5" customFormat="1" ht="12">
      <c r="M1250" s="75"/>
      <c r="O1250" s="75"/>
      <c r="S1250" s="75"/>
      <c r="T1250" s="75"/>
      <c r="U1250" s="75"/>
      <c r="V1250" s="75"/>
    </row>
    <row r="1251" spans="13:22" s="5" customFormat="1" ht="12">
      <c r="M1251" s="75"/>
      <c r="O1251" s="75"/>
      <c r="S1251" s="75"/>
      <c r="T1251" s="75"/>
      <c r="U1251" s="75"/>
      <c r="V1251" s="75"/>
    </row>
    <row r="1252" spans="13:22" s="5" customFormat="1" ht="12">
      <c r="M1252" s="75"/>
      <c r="O1252" s="75"/>
      <c r="S1252" s="75"/>
      <c r="T1252" s="75"/>
      <c r="U1252" s="75"/>
      <c r="V1252" s="75"/>
    </row>
    <row r="1253" spans="13:22" s="5" customFormat="1" ht="12">
      <c r="M1253" s="75"/>
      <c r="O1253" s="75"/>
      <c r="S1253" s="75"/>
      <c r="T1253" s="75"/>
      <c r="U1253" s="75"/>
      <c r="V1253" s="75"/>
    </row>
    <row r="1254" spans="13:22" s="5" customFormat="1" ht="12">
      <c r="M1254" s="75"/>
      <c r="O1254" s="75"/>
      <c r="S1254" s="75"/>
      <c r="T1254" s="75"/>
      <c r="U1254" s="75"/>
      <c r="V1254" s="75"/>
    </row>
    <row r="1255" spans="13:22" s="5" customFormat="1" ht="12">
      <c r="M1255" s="75"/>
      <c r="O1255" s="75"/>
      <c r="S1255" s="75"/>
      <c r="T1255" s="75"/>
      <c r="U1255" s="75"/>
      <c r="V1255" s="75"/>
    </row>
    <row r="1256" spans="13:22" s="5" customFormat="1" ht="12">
      <c r="M1256" s="75"/>
      <c r="O1256" s="75"/>
      <c r="S1256" s="75"/>
      <c r="T1256" s="75"/>
      <c r="U1256" s="75"/>
      <c r="V1256" s="75"/>
    </row>
    <row r="1257" spans="13:22" s="5" customFormat="1" ht="12">
      <c r="M1257" s="75"/>
      <c r="O1257" s="75"/>
      <c r="S1257" s="75"/>
      <c r="T1257" s="75"/>
      <c r="U1257" s="75"/>
      <c r="V1257" s="75"/>
    </row>
    <row r="1258" spans="13:22" s="5" customFormat="1" ht="12">
      <c r="M1258" s="75"/>
      <c r="O1258" s="75"/>
      <c r="S1258" s="75"/>
      <c r="T1258" s="75"/>
      <c r="U1258" s="75"/>
      <c r="V1258" s="75"/>
    </row>
    <row r="1259" spans="13:22" s="5" customFormat="1" ht="12">
      <c r="M1259" s="75"/>
      <c r="O1259" s="75"/>
      <c r="S1259" s="75"/>
      <c r="T1259" s="75"/>
      <c r="U1259" s="75"/>
      <c r="V1259" s="75"/>
    </row>
    <row r="1260" spans="13:22" s="5" customFormat="1" ht="12">
      <c r="M1260" s="75"/>
      <c r="O1260" s="75"/>
      <c r="S1260" s="75"/>
      <c r="T1260" s="75"/>
      <c r="U1260" s="75"/>
      <c r="V1260" s="75"/>
    </row>
    <row r="1261" spans="13:22" s="5" customFormat="1" ht="12">
      <c r="M1261" s="75"/>
      <c r="O1261" s="75"/>
      <c r="S1261" s="75"/>
      <c r="T1261" s="75"/>
      <c r="U1261" s="75"/>
      <c r="V1261" s="75"/>
    </row>
    <row r="1262" spans="13:22" s="5" customFormat="1" ht="12">
      <c r="M1262" s="75"/>
      <c r="O1262" s="75"/>
      <c r="S1262" s="75"/>
      <c r="T1262" s="75"/>
      <c r="U1262" s="75"/>
      <c r="V1262" s="75"/>
    </row>
    <row r="1263" spans="13:22" s="5" customFormat="1" ht="12">
      <c r="M1263" s="75"/>
      <c r="O1263" s="75"/>
      <c r="S1263" s="75"/>
      <c r="T1263" s="75"/>
      <c r="U1263" s="75"/>
      <c r="V1263" s="75"/>
    </row>
    <row r="1264" spans="13:22" s="5" customFormat="1" ht="12">
      <c r="M1264" s="75"/>
      <c r="O1264" s="75"/>
      <c r="S1264" s="75"/>
      <c r="T1264" s="75"/>
      <c r="U1264" s="75"/>
      <c r="V1264" s="75"/>
    </row>
    <row r="1265" spans="13:22" s="5" customFormat="1" ht="12">
      <c r="M1265" s="75"/>
      <c r="O1265" s="75"/>
      <c r="S1265" s="75"/>
      <c r="T1265" s="75"/>
      <c r="U1265" s="75"/>
      <c r="V1265" s="75"/>
    </row>
    <row r="1266" spans="13:22" s="5" customFormat="1" ht="12">
      <c r="M1266" s="75"/>
      <c r="O1266" s="75"/>
      <c r="S1266" s="75"/>
      <c r="T1266" s="75"/>
      <c r="U1266" s="75"/>
      <c r="V1266" s="75"/>
    </row>
    <row r="1267" spans="13:22" s="5" customFormat="1" ht="12">
      <c r="M1267" s="75"/>
      <c r="O1267" s="75"/>
      <c r="S1267" s="75"/>
      <c r="T1267" s="75"/>
      <c r="U1267" s="75"/>
      <c r="V1267" s="75"/>
    </row>
    <row r="1268" spans="13:22" s="5" customFormat="1" ht="12">
      <c r="M1268" s="75"/>
      <c r="O1268" s="75"/>
      <c r="S1268" s="75"/>
      <c r="T1268" s="75"/>
      <c r="U1268" s="75"/>
      <c r="V1268" s="75"/>
    </row>
    <row r="1269" spans="13:22" s="5" customFormat="1" ht="12">
      <c r="M1269" s="75"/>
      <c r="O1269" s="75"/>
      <c r="S1269" s="75"/>
      <c r="T1269" s="75"/>
      <c r="U1269" s="75"/>
      <c r="V1269" s="75"/>
    </row>
    <row r="1270" spans="13:22" s="5" customFormat="1" ht="12">
      <c r="M1270" s="75"/>
      <c r="O1270" s="75"/>
      <c r="S1270" s="75"/>
      <c r="T1270" s="75"/>
      <c r="U1270" s="75"/>
      <c r="V1270" s="75"/>
    </row>
    <row r="1271" spans="13:22" s="5" customFormat="1" ht="12">
      <c r="M1271" s="75"/>
      <c r="O1271" s="75"/>
      <c r="S1271" s="75"/>
      <c r="T1271" s="75"/>
      <c r="U1271" s="75"/>
      <c r="V1271" s="75"/>
    </row>
    <row r="1272" spans="13:22" s="5" customFormat="1" ht="12">
      <c r="M1272" s="75"/>
      <c r="O1272" s="75"/>
      <c r="S1272" s="75"/>
      <c r="T1272" s="75"/>
      <c r="U1272" s="75"/>
      <c r="V1272" s="75"/>
    </row>
    <row r="1273" spans="13:22" s="5" customFormat="1" ht="12">
      <c r="M1273" s="75"/>
      <c r="O1273" s="75"/>
      <c r="S1273" s="75"/>
      <c r="T1273" s="75"/>
      <c r="U1273" s="75"/>
      <c r="V1273" s="75"/>
    </row>
    <row r="1274" spans="13:22" s="5" customFormat="1" ht="12">
      <c r="M1274" s="75"/>
      <c r="O1274" s="75"/>
      <c r="S1274" s="75"/>
      <c r="T1274" s="75"/>
      <c r="U1274" s="75"/>
      <c r="V1274" s="75"/>
    </row>
    <row r="1275" spans="13:22" s="5" customFormat="1" ht="12">
      <c r="M1275" s="75"/>
      <c r="O1275" s="75"/>
      <c r="S1275" s="75"/>
      <c r="T1275" s="75"/>
      <c r="U1275" s="75"/>
      <c r="V1275" s="75"/>
    </row>
    <row r="1276" spans="13:22" s="5" customFormat="1" ht="12">
      <c r="M1276" s="75"/>
      <c r="O1276" s="75"/>
      <c r="S1276" s="75"/>
      <c r="T1276" s="75"/>
      <c r="U1276" s="75"/>
      <c r="V1276" s="75"/>
    </row>
    <row r="1277" spans="13:22" s="5" customFormat="1" ht="12">
      <c r="M1277" s="75"/>
      <c r="O1277" s="75"/>
      <c r="S1277" s="75"/>
      <c r="T1277" s="75"/>
      <c r="U1277" s="75"/>
      <c r="V1277" s="75"/>
    </row>
    <row r="1278" spans="13:22" s="5" customFormat="1" ht="12">
      <c r="M1278" s="75"/>
      <c r="O1278" s="75"/>
      <c r="S1278" s="75"/>
      <c r="T1278" s="75"/>
      <c r="U1278" s="75"/>
      <c r="V1278" s="75"/>
    </row>
    <row r="1279" spans="13:22" s="5" customFormat="1" ht="12">
      <c r="M1279" s="75"/>
      <c r="O1279" s="75"/>
      <c r="S1279" s="75"/>
      <c r="T1279" s="75"/>
      <c r="U1279" s="75"/>
      <c r="V1279" s="75"/>
    </row>
    <row r="1280" spans="13:22" s="5" customFormat="1" ht="12">
      <c r="M1280" s="75"/>
      <c r="O1280" s="75"/>
      <c r="S1280" s="75"/>
      <c r="T1280" s="75"/>
      <c r="U1280" s="75"/>
      <c r="V1280" s="75"/>
    </row>
    <row r="1281" spans="13:22" s="5" customFormat="1" ht="12">
      <c r="M1281" s="75"/>
      <c r="O1281" s="75"/>
      <c r="S1281" s="75"/>
      <c r="T1281" s="75"/>
      <c r="U1281" s="75"/>
      <c r="V1281" s="75"/>
    </row>
    <row r="1282" spans="13:22" s="5" customFormat="1" ht="12">
      <c r="M1282" s="75"/>
      <c r="O1282" s="75"/>
      <c r="S1282" s="75"/>
      <c r="T1282" s="75"/>
      <c r="U1282" s="75"/>
      <c r="V1282" s="75"/>
    </row>
    <row r="1283" spans="13:22" s="5" customFormat="1" ht="12">
      <c r="M1283" s="75"/>
      <c r="O1283" s="75"/>
      <c r="S1283" s="75"/>
      <c r="T1283" s="75"/>
      <c r="U1283" s="75"/>
      <c r="V1283" s="75"/>
    </row>
    <row r="1284" spans="13:22" s="5" customFormat="1" ht="12">
      <c r="M1284" s="75"/>
      <c r="O1284" s="75"/>
      <c r="S1284" s="75"/>
      <c r="T1284" s="75"/>
      <c r="U1284" s="75"/>
      <c r="V1284" s="75"/>
    </row>
    <row r="1285" spans="13:22" s="5" customFormat="1" ht="12">
      <c r="M1285" s="75"/>
      <c r="O1285" s="75"/>
      <c r="S1285" s="75"/>
      <c r="T1285" s="75"/>
      <c r="U1285" s="75"/>
      <c r="V1285" s="75"/>
    </row>
    <row r="1286" spans="13:22" s="5" customFormat="1" ht="12">
      <c r="M1286" s="75"/>
      <c r="O1286" s="75"/>
      <c r="S1286" s="75"/>
      <c r="T1286" s="75"/>
      <c r="U1286" s="75"/>
      <c r="V1286" s="75"/>
    </row>
    <row r="1287" spans="13:22" s="5" customFormat="1" ht="12">
      <c r="M1287" s="75"/>
      <c r="O1287" s="75"/>
      <c r="S1287" s="75"/>
      <c r="T1287" s="75"/>
      <c r="U1287" s="75"/>
      <c r="V1287" s="75"/>
    </row>
    <row r="1288" spans="13:22" s="5" customFormat="1" ht="12">
      <c r="M1288" s="75"/>
      <c r="O1288" s="75"/>
      <c r="S1288" s="75"/>
      <c r="T1288" s="75"/>
      <c r="U1288" s="75"/>
      <c r="V1288" s="75"/>
    </row>
    <row r="1289" spans="13:22" s="5" customFormat="1" ht="12">
      <c r="M1289" s="75"/>
      <c r="O1289" s="75"/>
      <c r="S1289" s="75"/>
      <c r="T1289" s="75"/>
      <c r="U1289" s="75"/>
      <c r="V1289" s="75"/>
    </row>
    <row r="1290" spans="13:22" s="5" customFormat="1" ht="12">
      <c r="M1290" s="75"/>
      <c r="O1290" s="75"/>
      <c r="S1290" s="75"/>
      <c r="T1290" s="75"/>
      <c r="U1290" s="75"/>
      <c r="V1290" s="75"/>
    </row>
    <row r="1291" spans="13:22" s="5" customFormat="1" ht="12">
      <c r="M1291" s="75"/>
      <c r="O1291" s="75"/>
      <c r="S1291" s="75"/>
      <c r="T1291" s="75"/>
      <c r="U1291" s="75"/>
      <c r="V1291" s="75"/>
    </row>
    <row r="1292" spans="13:22" s="5" customFormat="1" ht="12">
      <c r="M1292" s="75"/>
      <c r="O1292" s="75"/>
      <c r="S1292" s="75"/>
      <c r="T1292" s="75"/>
      <c r="U1292" s="75"/>
      <c r="V1292" s="75"/>
    </row>
    <row r="1293" spans="13:22" s="5" customFormat="1" ht="12">
      <c r="M1293" s="75"/>
      <c r="O1293" s="75"/>
      <c r="S1293" s="75"/>
      <c r="T1293" s="75"/>
      <c r="U1293" s="75"/>
      <c r="V1293" s="75"/>
    </row>
    <row r="1294" spans="13:22" s="5" customFormat="1" ht="12">
      <c r="M1294" s="75"/>
      <c r="O1294" s="75"/>
      <c r="S1294" s="75"/>
      <c r="T1294" s="75"/>
      <c r="U1294" s="75"/>
      <c r="V1294" s="75"/>
    </row>
    <row r="1295" spans="13:22" s="5" customFormat="1" ht="12">
      <c r="M1295" s="75"/>
      <c r="O1295" s="75"/>
      <c r="S1295" s="75"/>
      <c r="T1295" s="75"/>
      <c r="U1295" s="75"/>
      <c r="V1295" s="75"/>
    </row>
    <row r="1296" spans="13:22" s="5" customFormat="1" ht="12">
      <c r="M1296" s="75"/>
      <c r="O1296" s="75"/>
      <c r="S1296" s="75"/>
      <c r="T1296" s="75"/>
      <c r="U1296" s="75"/>
      <c r="V1296" s="75"/>
    </row>
    <row r="1297" spans="13:22" s="5" customFormat="1" ht="12">
      <c r="M1297" s="75"/>
      <c r="O1297" s="75"/>
      <c r="S1297" s="75"/>
      <c r="T1297" s="75"/>
      <c r="U1297" s="75"/>
      <c r="V1297" s="75"/>
    </row>
    <row r="1298" spans="13:22" s="5" customFormat="1" ht="12">
      <c r="M1298" s="75"/>
      <c r="O1298" s="75"/>
      <c r="S1298" s="75"/>
      <c r="T1298" s="75"/>
      <c r="U1298" s="75"/>
      <c r="V1298" s="75"/>
    </row>
    <row r="1299" spans="13:22" s="5" customFormat="1" ht="12">
      <c r="M1299" s="75"/>
      <c r="O1299" s="75"/>
      <c r="S1299" s="75"/>
      <c r="T1299" s="75"/>
      <c r="U1299" s="75"/>
      <c r="V1299" s="75"/>
    </row>
    <row r="1300" spans="13:22" s="5" customFormat="1" ht="12">
      <c r="M1300" s="75"/>
      <c r="O1300" s="75"/>
      <c r="S1300" s="75"/>
      <c r="T1300" s="75"/>
      <c r="U1300" s="75"/>
      <c r="V1300" s="75"/>
    </row>
    <row r="1301" spans="13:22" s="5" customFormat="1" ht="12">
      <c r="M1301" s="75"/>
      <c r="O1301" s="75"/>
      <c r="S1301" s="75"/>
      <c r="T1301" s="75"/>
      <c r="U1301" s="75"/>
      <c r="V1301" s="75"/>
    </row>
    <row r="1302" spans="13:22" s="5" customFormat="1" ht="12">
      <c r="M1302" s="75"/>
      <c r="O1302" s="75"/>
      <c r="S1302" s="75"/>
      <c r="T1302" s="75"/>
      <c r="U1302" s="75"/>
      <c r="V1302" s="75"/>
    </row>
    <row r="1303" spans="13:22" s="5" customFormat="1" ht="12">
      <c r="M1303" s="75"/>
      <c r="O1303" s="75"/>
      <c r="S1303" s="75"/>
      <c r="T1303" s="75"/>
      <c r="U1303" s="75"/>
      <c r="V1303" s="75"/>
    </row>
    <row r="1304" spans="13:22" s="5" customFormat="1" ht="12">
      <c r="M1304" s="75"/>
      <c r="O1304" s="75"/>
      <c r="S1304" s="75"/>
      <c r="T1304" s="75"/>
      <c r="U1304" s="75"/>
      <c r="V1304" s="75"/>
    </row>
    <row r="1305" spans="13:22" s="5" customFormat="1" ht="12">
      <c r="M1305" s="75"/>
      <c r="O1305" s="75"/>
      <c r="S1305" s="75"/>
      <c r="T1305" s="75"/>
      <c r="U1305" s="75"/>
      <c r="V1305" s="75"/>
    </row>
    <row r="1306" spans="13:22" s="5" customFormat="1" ht="12">
      <c r="M1306" s="75"/>
      <c r="O1306" s="75"/>
      <c r="S1306" s="75"/>
      <c r="T1306" s="75"/>
      <c r="U1306" s="75"/>
      <c r="V1306" s="75"/>
    </row>
    <row r="1307" spans="13:22" s="5" customFormat="1" ht="12">
      <c r="M1307" s="75"/>
      <c r="O1307" s="75"/>
      <c r="S1307" s="75"/>
      <c r="T1307" s="75"/>
      <c r="U1307" s="75"/>
      <c r="V1307" s="75"/>
    </row>
    <row r="1308" spans="13:22" s="5" customFormat="1" ht="12">
      <c r="M1308" s="75"/>
      <c r="O1308" s="75"/>
      <c r="S1308" s="75"/>
      <c r="T1308" s="75"/>
      <c r="U1308" s="75"/>
      <c r="V1308" s="75"/>
    </row>
    <row r="1309" spans="13:22" s="5" customFormat="1" ht="12">
      <c r="M1309" s="75"/>
      <c r="O1309" s="75"/>
      <c r="S1309" s="75"/>
      <c r="T1309" s="75"/>
      <c r="U1309" s="75"/>
      <c r="V1309" s="75"/>
    </row>
    <row r="1310" spans="13:22" s="5" customFormat="1" ht="12">
      <c r="M1310" s="75"/>
      <c r="O1310" s="75"/>
      <c r="S1310" s="75"/>
      <c r="T1310" s="75"/>
      <c r="U1310" s="75"/>
      <c r="V1310" s="75"/>
    </row>
    <row r="1311" spans="13:22" s="5" customFormat="1" ht="12">
      <c r="M1311" s="75"/>
      <c r="O1311" s="75"/>
      <c r="S1311" s="75"/>
      <c r="T1311" s="75"/>
      <c r="U1311" s="75"/>
      <c r="V1311" s="75"/>
    </row>
    <row r="1312" spans="13:22" s="5" customFormat="1" ht="12">
      <c r="M1312" s="75"/>
      <c r="O1312" s="75"/>
      <c r="S1312" s="75"/>
      <c r="T1312" s="75"/>
      <c r="U1312" s="75"/>
      <c r="V1312" s="75"/>
    </row>
    <row r="1313" spans="13:22" s="5" customFormat="1" ht="12">
      <c r="M1313" s="75"/>
      <c r="O1313" s="75"/>
      <c r="S1313" s="75"/>
      <c r="T1313" s="75"/>
      <c r="U1313" s="75"/>
      <c r="V1313" s="75"/>
    </row>
    <row r="1314" spans="13:22" s="5" customFormat="1" ht="12">
      <c r="M1314" s="75"/>
      <c r="O1314" s="75"/>
      <c r="S1314" s="75"/>
      <c r="T1314" s="75"/>
      <c r="U1314" s="75"/>
      <c r="V1314" s="75"/>
    </row>
    <row r="1315" spans="13:22" s="5" customFormat="1" ht="12">
      <c r="M1315" s="75"/>
      <c r="O1315" s="75"/>
      <c r="S1315" s="75"/>
      <c r="T1315" s="75"/>
      <c r="U1315" s="75"/>
      <c r="V1315" s="75"/>
    </row>
    <row r="1316" spans="13:22" s="5" customFormat="1" ht="12">
      <c r="M1316" s="75"/>
      <c r="O1316" s="75"/>
      <c r="S1316" s="75"/>
      <c r="T1316" s="75"/>
      <c r="U1316" s="75"/>
      <c r="V1316" s="75"/>
    </row>
    <row r="1317" spans="13:22" s="5" customFormat="1" ht="12">
      <c r="M1317" s="75"/>
      <c r="O1317" s="75"/>
      <c r="S1317" s="75"/>
      <c r="T1317" s="75"/>
      <c r="U1317" s="75"/>
      <c r="V1317" s="75"/>
    </row>
    <row r="1318" spans="13:22" s="5" customFormat="1" ht="12">
      <c r="M1318" s="75"/>
      <c r="O1318" s="75"/>
      <c r="S1318" s="75"/>
      <c r="T1318" s="75"/>
      <c r="U1318" s="75"/>
      <c r="V1318" s="75"/>
    </row>
    <row r="1319" spans="13:22" s="5" customFormat="1" ht="12">
      <c r="M1319" s="75"/>
      <c r="O1319" s="75"/>
      <c r="S1319" s="75"/>
      <c r="T1319" s="75"/>
      <c r="U1319" s="75"/>
      <c r="V1319" s="75"/>
    </row>
    <row r="1320" spans="13:22" s="5" customFormat="1" ht="12">
      <c r="M1320" s="75"/>
      <c r="O1320" s="75"/>
      <c r="S1320" s="75"/>
      <c r="T1320" s="75"/>
      <c r="U1320" s="75"/>
      <c r="V1320" s="75"/>
    </row>
    <row r="1321" spans="13:22" s="5" customFormat="1" ht="12">
      <c r="M1321" s="75"/>
      <c r="O1321" s="75"/>
      <c r="S1321" s="75"/>
      <c r="T1321" s="75"/>
      <c r="U1321" s="75"/>
      <c r="V1321" s="75"/>
    </row>
    <row r="1322" spans="13:22" s="5" customFormat="1" ht="12">
      <c r="M1322" s="75"/>
      <c r="O1322" s="75"/>
      <c r="S1322" s="75"/>
      <c r="T1322" s="75"/>
      <c r="U1322" s="75"/>
      <c r="V1322" s="75"/>
    </row>
    <row r="1323" spans="13:22" s="5" customFormat="1" ht="12">
      <c r="M1323" s="75"/>
      <c r="O1323" s="75"/>
      <c r="S1323" s="75"/>
      <c r="T1323" s="75"/>
      <c r="U1323" s="75"/>
      <c r="V1323" s="75"/>
    </row>
    <row r="1324" spans="13:22" s="5" customFormat="1" ht="12">
      <c r="M1324" s="75"/>
      <c r="O1324" s="75"/>
      <c r="S1324" s="75"/>
      <c r="T1324" s="75"/>
      <c r="U1324" s="75"/>
      <c r="V1324" s="75"/>
    </row>
    <row r="1325" spans="13:22" s="5" customFormat="1" ht="12">
      <c r="M1325" s="75"/>
      <c r="O1325" s="75"/>
      <c r="S1325" s="75"/>
      <c r="T1325" s="75"/>
      <c r="U1325" s="75"/>
      <c r="V1325" s="75"/>
    </row>
    <row r="1326" spans="13:22" s="5" customFormat="1" ht="12">
      <c r="M1326" s="75"/>
      <c r="O1326" s="75"/>
      <c r="S1326" s="75"/>
      <c r="T1326" s="75"/>
      <c r="U1326" s="75"/>
      <c r="V1326" s="75"/>
    </row>
    <row r="1327" spans="13:22" s="5" customFormat="1" ht="12">
      <c r="M1327" s="75"/>
      <c r="O1327" s="75"/>
      <c r="S1327" s="75"/>
      <c r="T1327" s="75"/>
      <c r="U1327" s="75"/>
      <c r="V1327" s="75"/>
    </row>
    <row r="1328" spans="13:22" s="5" customFormat="1" ht="12">
      <c r="M1328" s="75"/>
      <c r="O1328" s="75"/>
      <c r="S1328" s="75"/>
      <c r="T1328" s="75"/>
      <c r="U1328" s="75"/>
      <c r="V1328" s="75"/>
    </row>
    <row r="1329" spans="13:22" s="5" customFormat="1" ht="12">
      <c r="M1329" s="75"/>
      <c r="O1329" s="75"/>
      <c r="S1329" s="75"/>
      <c r="T1329" s="75"/>
      <c r="U1329" s="75"/>
      <c r="V1329" s="75"/>
    </row>
    <row r="1330" spans="13:22" s="5" customFormat="1" ht="12">
      <c r="M1330" s="75"/>
      <c r="O1330" s="75"/>
      <c r="S1330" s="75"/>
      <c r="T1330" s="75"/>
      <c r="U1330" s="75"/>
      <c r="V1330" s="75"/>
    </row>
    <row r="1331" spans="13:22" s="5" customFormat="1" ht="12">
      <c r="M1331" s="75"/>
      <c r="O1331" s="75"/>
      <c r="S1331" s="75"/>
      <c r="T1331" s="75"/>
      <c r="U1331" s="75"/>
      <c r="V1331" s="75"/>
    </row>
    <row r="1332" spans="13:22" s="5" customFormat="1" ht="12">
      <c r="M1332" s="75"/>
      <c r="O1332" s="75"/>
      <c r="S1332" s="75"/>
      <c r="T1332" s="75"/>
      <c r="U1332" s="75"/>
      <c r="V1332" s="75"/>
    </row>
    <row r="1333" spans="13:22" s="5" customFormat="1" ht="12">
      <c r="M1333" s="75"/>
      <c r="O1333" s="75"/>
      <c r="S1333" s="75"/>
      <c r="T1333" s="75"/>
      <c r="U1333" s="75"/>
      <c r="V1333" s="75"/>
    </row>
    <row r="1334" spans="13:22" s="5" customFormat="1" ht="12">
      <c r="M1334" s="75"/>
      <c r="O1334" s="75"/>
      <c r="S1334" s="75"/>
      <c r="T1334" s="75"/>
      <c r="U1334" s="75"/>
      <c r="V1334" s="75"/>
    </row>
    <row r="1335" spans="13:22" s="5" customFormat="1" ht="12">
      <c r="M1335" s="75"/>
      <c r="O1335" s="75"/>
      <c r="S1335" s="75"/>
      <c r="T1335" s="75"/>
      <c r="U1335" s="75"/>
      <c r="V1335" s="75"/>
    </row>
    <row r="1336" spans="13:22" s="5" customFormat="1" ht="12">
      <c r="M1336" s="75"/>
      <c r="O1336" s="75"/>
      <c r="S1336" s="75"/>
      <c r="T1336" s="75"/>
      <c r="U1336" s="75"/>
      <c r="V1336" s="75"/>
    </row>
    <row r="1337" spans="13:22" s="5" customFormat="1" ht="12">
      <c r="M1337" s="75"/>
      <c r="O1337" s="75"/>
      <c r="S1337" s="75"/>
      <c r="T1337" s="75"/>
      <c r="U1337" s="75"/>
      <c r="V1337" s="75"/>
    </row>
    <row r="1338" spans="13:22" s="5" customFormat="1" ht="12">
      <c r="M1338" s="75"/>
      <c r="O1338" s="75"/>
      <c r="S1338" s="75"/>
      <c r="T1338" s="75"/>
      <c r="U1338" s="75"/>
      <c r="V1338" s="75"/>
    </row>
    <row r="1339" spans="13:22" s="5" customFormat="1" ht="12">
      <c r="M1339" s="75"/>
      <c r="O1339" s="75"/>
      <c r="S1339" s="75"/>
      <c r="T1339" s="75"/>
      <c r="U1339" s="75"/>
      <c r="V1339" s="75"/>
    </row>
    <row r="1340" spans="13:22" s="5" customFormat="1" ht="12">
      <c r="M1340" s="75"/>
      <c r="O1340" s="75"/>
      <c r="S1340" s="75"/>
      <c r="T1340" s="75"/>
      <c r="U1340" s="75"/>
      <c r="V1340" s="75"/>
    </row>
    <row r="1341" spans="13:22" s="5" customFormat="1" ht="12">
      <c r="M1341" s="75"/>
      <c r="O1341" s="75"/>
      <c r="S1341" s="75"/>
      <c r="T1341" s="75"/>
      <c r="U1341" s="75"/>
      <c r="V1341" s="75"/>
    </row>
    <row r="1342" spans="13:22" s="5" customFormat="1" ht="12">
      <c r="M1342" s="75"/>
      <c r="O1342" s="75"/>
      <c r="S1342" s="75"/>
      <c r="T1342" s="75"/>
      <c r="U1342" s="75"/>
      <c r="V1342" s="75"/>
    </row>
    <row r="1343" spans="13:22" s="5" customFormat="1" ht="12">
      <c r="M1343" s="75"/>
      <c r="O1343" s="75"/>
      <c r="S1343" s="75"/>
      <c r="T1343" s="75"/>
      <c r="U1343" s="75"/>
      <c r="V1343" s="75"/>
    </row>
    <row r="1344" spans="13:22" s="5" customFormat="1" ht="12">
      <c r="M1344" s="75"/>
      <c r="O1344" s="75"/>
      <c r="S1344" s="75"/>
      <c r="T1344" s="75"/>
      <c r="U1344" s="75"/>
      <c r="V1344" s="75"/>
    </row>
    <row r="1345" spans="13:22" s="5" customFormat="1" ht="12">
      <c r="M1345" s="75"/>
      <c r="O1345" s="75"/>
      <c r="S1345" s="75"/>
      <c r="T1345" s="75"/>
      <c r="U1345" s="75"/>
      <c r="V1345" s="75"/>
    </row>
    <row r="1346" spans="13:22" s="5" customFormat="1" ht="12">
      <c r="M1346" s="75"/>
      <c r="O1346" s="75"/>
      <c r="S1346" s="75"/>
      <c r="T1346" s="75"/>
      <c r="U1346" s="75"/>
      <c r="V1346" s="75"/>
    </row>
    <row r="1347" spans="13:22" s="5" customFormat="1" ht="12">
      <c r="M1347" s="75"/>
      <c r="O1347" s="75"/>
      <c r="S1347" s="75"/>
      <c r="T1347" s="75"/>
      <c r="U1347" s="75"/>
      <c r="V1347" s="75"/>
    </row>
    <row r="1348" spans="13:22" s="5" customFormat="1" ht="12">
      <c r="M1348" s="75"/>
      <c r="O1348" s="75"/>
      <c r="S1348" s="75"/>
      <c r="T1348" s="75"/>
      <c r="U1348" s="75"/>
      <c r="V1348" s="75"/>
    </row>
    <row r="1349" spans="13:22" s="5" customFormat="1" ht="12">
      <c r="M1349" s="75"/>
      <c r="O1349" s="75"/>
      <c r="S1349" s="75"/>
      <c r="T1349" s="75"/>
      <c r="U1349" s="75"/>
      <c r="V1349" s="75"/>
    </row>
    <row r="1350" spans="13:22" s="5" customFormat="1" ht="12">
      <c r="M1350" s="75"/>
      <c r="O1350" s="75"/>
      <c r="S1350" s="75"/>
      <c r="T1350" s="75"/>
      <c r="U1350" s="75"/>
      <c r="V1350" s="75"/>
    </row>
    <row r="1351" spans="13:22" s="5" customFormat="1" ht="12">
      <c r="M1351" s="75"/>
      <c r="O1351" s="75"/>
      <c r="S1351" s="75"/>
      <c r="T1351" s="75"/>
      <c r="U1351" s="75"/>
      <c r="V1351" s="75"/>
    </row>
    <row r="1352" spans="13:22" s="5" customFormat="1" ht="12">
      <c r="M1352" s="75"/>
      <c r="O1352" s="75"/>
      <c r="S1352" s="75"/>
      <c r="T1352" s="75"/>
      <c r="U1352" s="75"/>
      <c r="V1352" s="75"/>
    </row>
    <row r="1353" spans="13:22" s="5" customFormat="1" ht="12">
      <c r="M1353" s="75"/>
      <c r="O1353" s="75"/>
      <c r="S1353" s="75"/>
      <c r="T1353" s="75"/>
      <c r="U1353" s="75"/>
      <c r="V1353" s="75"/>
    </row>
    <row r="1354" spans="13:22" s="5" customFormat="1" ht="12">
      <c r="M1354" s="75"/>
      <c r="O1354" s="75"/>
      <c r="S1354" s="75"/>
      <c r="T1354" s="75"/>
      <c r="U1354" s="75"/>
      <c r="V1354" s="75"/>
    </row>
    <row r="1355" spans="13:22" s="5" customFormat="1" ht="12">
      <c r="M1355" s="75"/>
      <c r="O1355" s="75"/>
      <c r="S1355" s="75"/>
      <c r="T1355" s="75"/>
      <c r="U1355" s="75"/>
      <c r="V1355" s="75"/>
    </row>
    <row r="1356" spans="13:22" s="5" customFormat="1" ht="12">
      <c r="M1356" s="75"/>
      <c r="O1356" s="75"/>
      <c r="S1356" s="75"/>
      <c r="T1356" s="75"/>
      <c r="U1356" s="75"/>
      <c r="V1356" s="75"/>
    </row>
    <row r="1357" spans="13:22" s="5" customFormat="1" ht="12">
      <c r="M1357" s="75"/>
      <c r="O1357" s="75"/>
      <c r="S1357" s="75"/>
      <c r="T1357" s="75"/>
      <c r="U1357" s="75"/>
      <c r="V1357" s="75"/>
    </row>
    <row r="1358" spans="13:22" s="5" customFormat="1" ht="12">
      <c r="M1358" s="75"/>
      <c r="O1358" s="75"/>
      <c r="S1358" s="75"/>
      <c r="T1358" s="75"/>
      <c r="U1358" s="75"/>
      <c r="V1358" s="75"/>
    </row>
    <row r="1359" spans="13:22" s="5" customFormat="1" ht="12">
      <c r="M1359" s="75"/>
      <c r="O1359" s="75"/>
      <c r="S1359" s="75"/>
      <c r="T1359" s="75"/>
      <c r="U1359" s="75"/>
      <c r="V1359" s="75"/>
    </row>
    <row r="1360" spans="13:22" s="5" customFormat="1" ht="12">
      <c r="M1360" s="75"/>
      <c r="O1360" s="75"/>
      <c r="S1360" s="75"/>
      <c r="T1360" s="75"/>
      <c r="U1360" s="75"/>
      <c r="V1360" s="75"/>
    </row>
    <row r="1361" spans="13:22" s="5" customFormat="1" ht="12">
      <c r="M1361" s="75"/>
      <c r="O1361" s="75"/>
      <c r="S1361" s="75"/>
      <c r="T1361" s="75"/>
      <c r="U1361" s="75"/>
      <c r="V1361" s="75"/>
    </row>
    <row r="1362" spans="13:22" s="5" customFormat="1" ht="12">
      <c r="M1362" s="75"/>
      <c r="O1362" s="75"/>
      <c r="S1362" s="75"/>
      <c r="T1362" s="75"/>
      <c r="U1362" s="75"/>
      <c r="V1362" s="75"/>
    </row>
    <row r="1363" spans="13:22" s="5" customFormat="1" ht="12">
      <c r="M1363" s="75"/>
      <c r="O1363" s="75"/>
      <c r="S1363" s="75"/>
      <c r="T1363" s="75"/>
      <c r="U1363" s="75"/>
      <c r="V1363" s="75"/>
    </row>
    <row r="1364" spans="13:22" s="5" customFormat="1" ht="12">
      <c r="M1364" s="75"/>
      <c r="O1364" s="75"/>
      <c r="S1364" s="75"/>
      <c r="T1364" s="75"/>
      <c r="U1364" s="75"/>
      <c r="V1364" s="75"/>
    </row>
    <row r="1365" spans="13:22" s="5" customFormat="1" ht="12">
      <c r="M1365" s="75"/>
      <c r="O1365" s="75"/>
      <c r="S1365" s="75"/>
      <c r="T1365" s="75"/>
      <c r="U1365" s="75"/>
      <c r="V1365" s="75"/>
    </row>
    <row r="1366" spans="13:22" s="5" customFormat="1" ht="12">
      <c r="M1366" s="75"/>
      <c r="O1366" s="75"/>
      <c r="S1366" s="75"/>
      <c r="T1366" s="75"/>
      <c r="U1366" s="75"/>
      <c r="V1366" s="75"/>
    </row>
    <row r="1367" spans="13:22" s="5" customFormat="1" ht="12">
      <c r="M1367" s="75"/>
      <c r="O1367" s="75"/>
      <c r="S1367" s="75"/>
      <c r="T1367" s="75"/>
      <c r="U1367" s="75"/>
      <c r="V1367" s="75"/>
    </row>
    <row r="1368" spans="13:22" s="5" customFormat="1" ht="12">
      <c r="M1368" s="75"/>
      <c r="O1368" s="75"/>
      <c r="S1368" s="75"/>
      <c r="T1368" s="75"/>
      <c r="U1368" s="75"/>
      <c r="V1368" s="75"/>
    </row>
    <row r="1369" spans="13:22" s="5" customFormat="1" ht="12">
      <c r="M1369" s="75"/>
      <c r="O1369" s="75"/>
      <c r="S1369" s="75"/>
      <c r="T1369" s="75"/>
      <c r="U1369" s="75"/>
      <c r="V1369" s="75"/>
    </row>
    <row r="1370" spans="13:22" s="5" customFormat="1" ht="12">
      <c r="M1370" s="75"/>
      <c r="O1370" s="75"/>
      <c r="S1370" s="75"/>
      <c r="T1370" s="75"/>
      <c r="U1370" s="75"/>
      <c r="V1370" s="75"/>
    </row>
    <row r="1371" spans="13:22" s="5" customFormat="1" ht="12">
      <c r="M1371" s="75"/>
      <c r="O1371" s="75"/>
      <c r="S1371" s="75"/>
      <c r="T1371" s="75"/>
      <c r="U1371" s="75"/>
      <c r="V1371" s="75"/>
    </row>
    <row r="1372" spans="13:22" s="5" customFormat="1" ht="12">
      <c r="M1372" s="75"/>
      <c r="O1372" s="75"/>
      <c r="S1372" s="75"/>
      <c r="T1372" s="75"/>
      <c r="U1372" s="75"/>
      <c r="V1372" s="75"/>
    </row>
    <row r="1373" spans="13:22" s="5" customFormat="1" ht="12">
      <c r="M1373" s="75"/>
      <c r="O1373" s="75"/>
      <c r="S1373" s="75"/>
      <c r="T1373" s="75"/>
      <c r="U1373" s="75"/>
      <c r="V1373" s="75"/>
    </row>
    <row r="1374" spans="13:22" s="5" customFormat="1" ht="12">
      <c r="M1374" s="75"/>
      <c r="O1374" s="75"/>
      <c r="S1374" s="75"/>
      <c r="T1374" s="75"/>
      <c r="U1374" s="75"/>
      <c r="V1374" s="75"/>
    </row>
    <row r="1375" spans="13:22" s="5" customFormat="1" ht="12">
      <c r="M1375" s="75"/>
      <c r="O1375" s="75"/>
      <c r="S1375" s="75"/>
      <c r="T1375" s="75"/>
      <c r="U1375" s="75"/>
      <c r="V1375" s="75"/>
    </row>
    <row r="1376" spans="13:22" s="5" customFormat="1" ht="12">
      <c r="M1376" s="75"/>
      <c r="O1376" s="75"/>
      <c r="S1376" s="75"/>
      <c r="T1376" s="75"/>
      <c r="U1376" s="75"/>
      <c r="V1376" s="75"/>
    </row>
    <row r="1377" spans="13:22" s="5" customFormat="1" ht="12">
      <c r="M1377" s="75"/>
      <c r="O1377" s="75"/>
      <c r="S1377" s="75"/>
      <c r="T1377" s="75"/>
      <c r="U1377" s="75"/>
      <c r="V1377" s="75"/>
    </row>
    <row r="1378" spans="13:22" s="5" customFormat="1" ht="12">
      <c r="M1378" s="75"/>
      <c r="O1378" s="75"/>
      <c r="S1378" s="75"/>
      <c r="T1378" s="75"/>
      <c r="U1378" s="75"/>
      <c r="V1378" s="75"/>
    </row>
    <row r="1379" spans="13:22" s="5" customFormat="1" ht="12">
      <c r="M1379" s="75"/>
      <c r="O1379" s="75"/>
      <c r="S1379" s="75"/>
      <c r="T1379" s="75"/>
      <c r="U1379" s="75"/>
      <c r="V1379" s="75"/>
    </row>
    <row r="1380" spans="13:22" s="5" customFormat="1" ht="12">
      <c r="M1380" s="75"/>
      <c r="O1380" s="75"/>
      <c r="S1380" s="75"/>
      <c r="T1380" s="75"/>
      <c r="U1380" s="75"/>
      <c r="V1380" s="75"/>
    </row>
    <row r="1381" spans="13:22" s="5" customFormat="1" ht="12">
      <c r="M1381" s="75"/>
      <c r="O1381" s="75"/>
      <c r="S1381" s="75"/>
      <c r="T1381" s="75"/>
      <c r="U1381" s="75"/>
      <c r="V1381" s="75"/>
    </row>
    <row r="1382" spans="13:22" s="5" customFormat="1" ht="12">
      <c r="M1382" s="75"/>
      <c r="O1382" s="75"/>
      <c r="S1382" s="75"/>
      <c r="T1382" s="75"/>
      <c r="U1382" s="75"/>
      <c r="V1382" s="75"/>
    </row>
    <row r="1383" spans="13:22" s="5" customFormat="1" ht="12">
      <c r="M1383" s="75"/>
      <c r="O1383" s="75"/>
      <c r="S1383" s="75"/>
      <c r="T1383" s="75"/>
      <c r="U1383" s="75"/>
      <c r="V1383" s="75"/>
    </row>
    <row r="1384" spans="13:22" s="5" customFormat="1" ht="12">
      <c r="M1384" s="75"/>
      <c r="O1384" s="75"/>
      <c r="S1384" s="75"/>
      <c r="T1384" s="75"/>
      <c r="U1384" s="75"/>
      <c r="V1384" s="75"/>
    </row>
    <row r="1385" spans="13:22" s="5" customFormat="1" ht="12">
      <c r="M1385" s="75"/>
      <c r="O1385" s="75"/>
      <c r="S1385" s="75"/>
      <c r="T1385" s="75"/>
      <c r="U1385" s="75"/>
      <c r="V1385" s="75"/>
    </row>
    <row r="1386" spans="13:22" s="5" customFormat="1" ht="12">
      <c r="M1386" s="75"/>
      <c r="O1386" s="75"/>
      <c r="S1386" s="75"/>
      <c r="T1386" s="75"/>
      <c r="U1386" s="75"/>
      <c r="V1386" s="75"/>
    </row>
    <row r="1387" spans="13:22" s="5" customFormat="1" ht="12">
      <c r="M1387" s="75"/>
      <c r="O1387" s="75"/>
      <c r="S1387" s="75"/>
      <c r="T1387" s="75"/>
      <c r="U1387" s="75"/>
      <c r="V1387" s="75"/>
    </row>
    <row r="1388" spans="13:22" s="5" customFormat="1" ht="12">
      <c r="M1388" s="75"/>
      <c r="O1388" s="75"/>
      <c r="S1388" s="75"/>
      <c r="T1388" s="75"/>
      <c r="U1388" s="75"/>
      <c r="V1388" s="75"/>
    </row>
    <row r="1389" spans="13:22" s="5" customFormat="1" ht="12">
      <c r="M1389" s="75"/>
      <c r="O1389" s="75"/>
      <c r="S1389" s="75"/>
      <c r="T1389" s="75"/>
      <c r="U1389" s="75"/>
      <c r="V1389" s="75"/>
    </row>
    <row r="1390" spans="13:22" s="5" customFormat="1" ht="12">
      <c r="M1390" s="75"/>
      <c r="O1390" s="75"/>
      <c r="S1390" s="75"/>
      <c r="T1390" s="75"/>
      <c r="U1390" s="75"/>
      <c r="V1390" s="75"/>
    </row>
    <row r="1391" spans="13:22" s="5" customFormat="1" ht="12">
      <c r="M1391" s="75"/>
      <c r="O1391" s="75"/>
      <c r="S1391" s="75"/>
      <c r="T1391" s="75"/>
      <c r="U1391" s="75"/>
      <c r="V1391" s="75"/>
    </row>
    <row r="1392" spans="13:22" s="5" customFormat="1" ht="12">
      <c r="M1392" s="75"/>
      <c r="O1392" s="75"/>
      <c r="S1392" s="75"/>
      <c r="T1392" s="75"/>
      <c r="U1392" s="75"/>
      <c r="V1392" s="75"/>
    </row>
    <row r="1393" spans="13:22" s="5" customFormat="1" ht="12">
      <c r="M1393" s="75"/>
      <c r="O1393" s="75"/>
      <c r="S1393" s="75"/>
      <c r="T1393" s="75"/>
      <c r="U1393" s="75"/>
      <c r="V1393" s="75"/>
    </row>
    <row r="1394" spans="13:22" s="5" customFormat="1" ht="12">
      <c r="M1394" s="75"/>
      <c r="O1394" s="75"/>
      <c r="S1394" s="75"/>
      <c r="T1394" s="75"/>
      <c r="U1394" s="75"/>
      <c r="V1394" s="75"/>
    </row>
    <row r="1395" spans="13:22" s="5" customFormat="1" ht="12">
      <c r="M1395" s="75"/>
      <c r="O1395" s="75"/>
      <c r="S1395" s="75"/>
      <c r="T1395" s="75"/>
      <c r="U1395" s="75"/>
      <c r="V1395" s="75"/>
    </row>
    <row r="1396" spans="13:22" s="5" customFormat="1" ht="12">
      <c r="M1396" s="75"/>
      <c r="O1396" s="75"/>
      <c r="S1396" s="75"/>
      <c r="T1396" s="75"/>
      <c r="U1396" s="75"/>
      <c r="V1396" s="75"/>
    </row>
    <row r="1397" spans="13:22" s="5" customFormat="1" ht="12">
      <c r="M1397" s="75"/>
      <c r="O1397" s="75"/>
      <c r="S1397" s="75"/>
      <c r="T1397" s="75"/>
      <c r="U1397" s="75"/>
      <c r="V1397" s="75"/>
    </row>
    <row r="1398" spans="13:22" s="5" customFormat="1" ht="12">
      <c r="M1398" s="75"/>
      <c r="O1398" s="75"/>
      <c r="S1398" s="75"/>
      <c r="T1398" s="75"/>
      <c r="U1398" s="75"/>
      <c r="V1398" s="75"/>
    </row>
    <row r="1399" spans="13:22" s="5" customFormat="1" ht="12">
      <c r="M1399" s="75"/>
      <c r="O1399" s="75"/>
      <c r="S1399" s="75"/>
      <c r="T1399" s="75"/>
      <c r="U1399" s="75"/>
      <c r="V1399" s="75"/>
    </row>
    <row r="1400" spans="13:22" s="5" customFormat="1" ht="12">
      <c r="M1400" s="75"/>
      <c r="O1400" s="75"/>
      <c r="S1400" s="75"/>
      <c r="T1400" s="75"/>
      <c r="U1400" s="75"/>
      <c r="V1400" s="75"/>
    </row>
    <row r="1401" spans="13:22" s="5" customFormat="1" ht="12">
      <c r="M1401" s="75"/>
      <c r="O1401" s="75"/>
      <c r="S1401" s="75"/>
      <c r="T1401" s="75"/>
      <c r="U1401" s="75"/>
      <c r="V1401" s="75"/>
    </row>
    <row r="1402" spans="13:22" s="5" customFormat="1" ht="12">
      <c r="M1402" s="75"/>
      <c r="O1402" s="75"/>
      <c r="S1402" s="75"/>
      <c r="T1402" s="75"/>
      <c r="U1402" s="75"/>
      <c r="V1402" s="75"/>
    </row>
    <row r="1403" spans="13:22" s="5" customFormat="1" ht="12">
      <c r="M1403" s="75"/>
      <c r="O1403" s="75"/>
      <c r="S1403" s="75"/>
      <c r="T1403" s="75"/>
      <c r="U1403" s="75"/>
      <c r="V1403" s="75"/>
    </row>
    <row r="1404" spans="13:22" s="5" customFormat="1" ht="12">
      <c r="M1404" s="75"/>
      <c r="O1404" s="75"/>
      <c r="S1404" s="75"/>
      <c r="T1404" s="75"/>
      <c r="U1404" s="75"/>
      <c r="V1404" s="75"/>
    </row>
    <row r="1405" spans="13:22" s="5" customFormat="1" ht="12">
      <c r="M1405" s="75"/>
      <c r="O1405" s="75"/>
      <c r="S1405" s="75"/>
      <c r="T1405" s="75"/>
      <c r="U1405" s="75"/>
      <c r="V1405" s="75"/>
    </row>
    <row r="1406" spans="13:22" s="5" customFormat="1" ht="12">
      <c r="M1406" s="75"/>
      <c r="O1406" s="75"/>
      <c r="S1406" s="75"/>
      <c r="T1406" s="75"/>
      <c r="U1406" s="75"/>
      <c r="V1406" s="75"/>
    </row>
    <row r="1407" spans="13:22" s="5" customFormat="1" ht="12">
      <c r="M1407" s="75"/>
      <c r="O1407" s="75"/>
      <c r="S1407" s="75"/>
      <c r="T1407" s="75"/>
      <c r="U1407" s="75"/>
      <c r="V1407" s="75"/>
    </row>
    <row r="1408" spans="13:22" s="5" customFormat="1" ht="12">
      <c r="M1408" s="75"/>
      <c r="O1408" s="75"/>
      <c r="S1408" s="75"/>
      <c r="T1408" s="75"/>
      <c r="U1408" s="75"/>
      <c r="V1408" s="75"/>
    </row>
    <row r="1409" spans="13:22" s="5" customFormat="1" ht="12">
      <c r="M1409" s="75"/>
      <c r="O1409" s="75"/>
      <c r="S1409" s="75"/>
      <c r="T1409" s="75"/>
      <c r="U1409" s="75"/>
      <c r="V1409" s="75"/>
    </row>
    <row r="1410" spans="13:22" s="5" customFormat="1" ht="12">
      <c r="M1410" s="75"/>
      <c r="O1410" s="75"/>
      <c r="S1410" s="75"/>
      <c r="T1410" s="75"/>
      <c r="U1410" s="75"/>
      <c r="V1410" s="75"/>
    </row>
    <row r="1411" spans="13:22" s="5" customFormat="1" ht="12">
      <c r="M1411" s="75"/>
      <c r="O1411" s="75"/>
      <c r="S1411" s="75"/>
      <c r="T1411" s="75"/>
      <c r="U1411" s="75"/>
      <c r="V1411" s="75"/>
    </row>
    <row r="1412" spans="13:22" s="5" customFormat="1" ht="12">
      <c r="M1412" s="75"/>
      <c r="O1412" s="75"/>
      <c r="S1412" s="75"/>
      <c r="T1412" s="75"/>
      <c r="U1412" s="75"/>
      <c r="V1412" s="75"/>
    </row>
    <row r="1413" spans="13:22" s="5" customFormat="1" ht="12">
      <c r="M1413" s="75"/>
      <c r="O1413" s="75"/>
      <c r="S1413" s="75"/>
      <c r="T1413" s="75"/>
      <c r="U1413" s="75"/>
      <c r="V1413" s="75"/>
    </row>
    <row r="1414" spans="13:22" s="5" customFormat="1" ht="12">
      <c r="M1414" s="75"/>
      <c r="O1414" s="75"/>
      <c r="S1414" s="75"/>
      <c r="T1414" s="75"/>
      <c r="U1414" s="75"/>
      <c r="V1414" s="75"/>
    </row>
    <row r="1415" spans="13:22" s="5" customFormat="1" ht="12">
      <c r="M1415" s="75"/>
      <c r="O1415" s="75"/>
      <c r="S1415" s="75"/>
      <c r="T1415" s="75"/>
      <c r="U1415" s="75"/>
      <c r="V1415" s="75"/>
    </row>
    <row r="1416" spans="13:22" s="5" customFormat="1" ht="12">
      <c r="M1416" s="75"/>
      <c r="O1416" s="75"/>
      <c r="S1416" s="75"/>
      <c r="T1416" s="75"/>
      <c r="U1416" s="75"/>
      <c r="V1416" s="75"/>
    </row>
    <row r="1417" spans="13:22" s="5" customFormat="1" ht="12">
      <c r="M1417" s="75"/>
      <c r="O1417" s="75"/>
      <c r="S1417" s="75"/>
      <c r="T1417" s="75"/>
      <c r="U1417" s="75"/>
      <c r="V1417" s="75"/>
    </row>
    <row r="1418" spans="13:22" s="5" customFormat="1" ht="12">
      <c r="M1418" s="75"/>
      <c r="O1418" s="75"/>
      <c r="S1418" s="75"/>
      <c r="T1418" s="75"/>
      <c r="U1418" s="75"/>
      <c r="V1418" s="75"/>
    </row>
    <row r="1419" spans="13:22" s="5" customFormat="1" ht="12">
      <c r="M1419" s="75"/>
      <c r="O1419" s="75"/>
      <c r="S1419" s="75"/>
      <c r="T1419" s="75"/>
      <c r="U1419" s="75"/>
      <c r="V1419" s="75"/>
    </row>
    <row r="1420" spans="13:22" s="5" customFormat="1" ht="12">
      <c r="M1420" s="75"/>
      <c r="O1420" s="75"/>
      <c r="S1420" s="75"/>
      <c r="T1420" s="75"/>
      <c r="U1420" s="75"/>
      <c r="V1420" s="75"/>
    </row>
    <row r="1421" spans="13:22" s="5" customFormat="1" ht="12">
      <c r="M1421" s="75"/>
      <c r="O1421" s="75"/>
      <c r="S1421" s="75"/>
      <c r="T1421" s="75"/>
      <c r="U1421" s="75"/>
      <c r="V1421" s="75"/>
    </row>
    <row r="1422" spans="13:22" s="5" customFormat="1" ht="12">
      <c r="M1422" s="75"/>
      <c r="O1422" s="75"/>
      <c r="S1422" s="75"/>
      <c r="T1422" s="75"/>
      <c r="U1422" s="75"/>
      <c r="V1422" s="75"/>
    </row>
    <row r="1423" spans="13:22" s="5" customFormat="1" ht="12">
      <c r="M1423" s="75"/>
      <c r="O1423" s="75"/>
      <c r="S1423" s="75"/>
      <c r="T1423" s="75"/>
      <c r="U1423" s="75"/>
      <c r="V1423" s="75"/>
    </row>
    <row r="1424" spans="13:22" s="5" customFormat="1" ht="12">
      <c r="M1424" s="75"/>
      <c r="O1424" s="75"/>
      <c r="S1424" s="75"/>
      <c r="T1424" s="75"/>
      <c r="U1424" s="75"/>
      <c r="V1424" s="75"/>
    </row>
    <row r="1425" spans="13:22" s="5" customFormat="1" ht="12">
      <c r="M1425" s="75"/>
      <c r="O1425" s="75"/>
      <c r="S1425" s="75"/>
      <c r="T1425" s="75"/>
      <c r="U1425" s="75"/>
      <c r="V1425" s="75"/>
    </row>
    <row r="1426" spans="13:22" s="5" customFormat="1" ht="12">
      <c r="M1426" s="75"/>
      <c r="O1426" s="75"/>
      <c r="S1426" s="75"/>
      <c r="T1426" s="75"/>
      <c r="U1426" s="75"/>
      <c r="V1426" s="75"/>
    </row>
    <row r="1427" spans="13:22" s="5" customFormat="1" ht="12">
      <c r="M1427" s="75"/>
      <c r="O1427" s="75"/>
      <c r="S1427" s="75"/>
      <c r="T1427" s="75"/>
      <c r="U1427" s="75"/>
      <c r="V1427" s="75"/>
    </row>
    <row r="1428" spans="13:22" s="5" customFormat="1" ht="12">
      <c r="M1428" s="75"/>
      <c r="O1428" s="75"/>
      <c r="S1428" s="75"/>
      <c r="T1428" s="75"/>
      <c r="U1428" s="75"/>
      <c r="V1428" s="75"/>
    </row>
    <row r="1429" spans="13:22" s="5" customFormat="1" ht="12">
      <c r="M1429" s="75"/>
      <c r="O1429" s="75"/>
      <c r="S1429" s="75"/>
      <c r="T1429" s="75"/>
      <c r="U1429" s="75"/>
      <c r="V1429" s="75"/>
    </row>
    <row r="1430" spans="13:22" s="5" customFormat="1" ht="12">
      <c r="M1430" s="75"/>
      <c r="O1430" s="75"/>
      <c r="S1430" s="75"/>
      <c r="T1430" s="75"/>
      <c r="U1430" s="75"/>
      <c r="V1430" s="75"/>
    </row>
    <row r="1431" spans="13:22" s="5" customFormat="1" ht="12">
      <c r="M1431" s="75"/>
      <c r="O1431" s="75"/>
      <c r="S1431" s="75"/>
      <c r="T1431" s="75"/>
      <c r="U1431" s="75"/>
      <c r="V1431" s="75"/>
    </row>
    <row r="1432" spans="13:22" s="5" customFormat="1" ht="12">
      <c r="M1432" s="75"/>
      <c r="O1432" s="75"/>
      <c r="S1432" s="75"/>
      <c r="T1432" s="75"/>
      <c r="U1432" s="75"/>
      <c r="V1432" s="75"/>
    </row>
    <row r="1433" spans="13:22" s="5" customFormat="1" ht="12">
      <c r="M1433" s="75"/>
      <c r="O1433" s="75"/>
      <c r="S1433" s="75"/>
      <c r="T1433" s="75"/>
      <c r="U1433" s="75"/>
      <c r="V1433" s="75"/>
    </row>
    <row r="1434" spans="13:22" s="5" customFormat="1" ht="12">
      <c r="M1434" s="75"/>
      <c r="O1434" s="75"/>
      <c r="S1434" s="75"/>
      <c r="T1434" s="75"/>
      <c r="U1434" s="75"/>
      <c r="V1434" s="75"/>
    </row>
    <row r="1435" spans="13:22" s="5" customFormat="1" ht="12">
      <c r="M1435" s="75"/>
      <c r="O1435" s="75"/>
      <c r="S1435" s="75"/>
      <c r="T1435" s="75"/>
      <c r="U1435" s="75"/>
      <c r="V1435" s="75"/>
    </row>
    <row r="1436" spans="13:22" s="5" customFormat="1" ht="12">
      <c r="M1436" s="75"/>
      <c r="O1436" s="75"/>
      <c r="S1436" s="75"/>
      <c r="T1436" s="75"/>
      <c r="U1436" s="75"/>
      <c r="V1436" s="75"/>
    </row>
    <row r="1437" spans="13:22" s="5" customFormat="1" ht="12">
      <c r="M1437" s="75"/>
      <c r="O1437" s="75"/>
      <c r="S1437" s="75"/>
      <c r="T1437" s="75"/>
      <c r="U1437" s="75"/>
      <c r="V1437" s="75"/>
    </row>
    <row r="1438" spans="13:22" s="5" customFormat="1" ht="12">
      <c r="M1438" s="75"/>
      <c r="O1438" s="75"/>
      <c r="S1438" s="75"/>
      <c r="T1438" s="75"/>
      <c r="U1438" s="75"/>
      <c r="V1438" s="75"/>
    </row>
    <row r="1439" spans="13:22" s="5" customFormat="1" ht="12">
      <c r="M1439" s="75"/>
      <c r="O1439" s="75"/>
      <c r="S1439" s="75"/>
      <c r="T1439" s="75"/>
      <c r="U1439" s="75"/>
      <c r="V1439" s="75"/>
    </row>
    <row r="1440" spans="13:22" s="5" customFormat="1" ht="12">
      <c r="M1440" s="75"/>
      <c r="O1440" s="75"/>
      <c r="S1440" s="75"/>
      <c r="T1440" s="75"/>
      <c r="U1440" s="75"/>
      <c r="V1440" s="75"/>
    </row>
    <row r="1441" spans="13:22" s="5" customFormat="1" ht="12">
      <c r="M1441" s="75"/>
      <c r="O1441" s="75"/>
      <c r="S1441" s="75"/>
      <c r="T1441" s="75"/>
      <c r="U1441" s="75"/>
      <c r="V1441" s="75"/>
    </row>
    <row r="1442" spans="13:22" s="5" customFormat="1" ht="12">
      <c r="M1442" s="75"/>
      <c r="O1442" s="75"/>
      <c r="S1442" s="75"/>
      <c r="T1442" s="75"/>
      <c r="U1442" s="75"/>
      <c r="V1442" s="75"/>
    </row>
    <row r="1443" spans="13:22" s="5" customFormat="1" ht="12">
      <c r="M1443" s="75"/>
      <c r="O1443" s="75"/>
      <c r="S1443" s="75"/>
      <c r="T1443" s="75"/>
      <c r="U1443" s="75"/>
      <c r="V1443" s="75"/>
    </row>
    <row r="1444" spans="13:22" s="5" customFormat="1" ht="12">
      <c r="M1444" s="75"/>
      <c r="O1444" s="75"/>
      <c r="S1444" s="75"/>
      <c r="T1444" s="75"/>
      <c r="U1444" s="75"/>
      <c r="V1444" s="75"/>
    </row>
    <row r="1445" spans="13:22" s="5" customFormat="1" ht="12">
      <c r="M1445" s="75"/>
      <c r="O1445" s="75"/>
      <c r="S1445" s="75"/>
      <c r="T1445" s="75"/>
      <c r="U1445" s="75"/>
      <c r="V1445" s="75"/>
    </row>
    <row r="1446" spans="13:22" s="5" customFormat="1" ht="12">
      <c r="M1446" s="75"/>
      <c r="O1446" s="75"/>
      <c r="S1446" s="75"/>
      <c r="T1446" s="75"/>
      <c r="U1446" s="75"/>
      <c r="V1446" s="75"/>
    </row>
    <row r="1447" spans="13:22" s="5" customFormat="1" ht="12">
      <c r="M1447" s="75"/>
      <c r="O1447" s="75"/>
      <c r="S1447" s="75"/>
      <c r="T1447" s="75"/>
      <c r="U1447" s="75"/>
      <c r="V1447" s="75"/>
    </row>
    <row r="1448" spans="13:22" s="5" customFormat="1" ht="12">
      <c r="M1448" s="75"/>
      <c r="O1448" s="75"/>
      <c r="S1448" s="75"/>
      <c r="T1448" s="75"/>
      <c r="U1448" s="75"/>
      <c r="V1448" s="75"/>
    </row>
    <row r="1449" spans="13:22" s="5" customFormat="1" ht="12">
      <c r="M1449" s="75"/>
      <c r="O1449" s="75"/>
      <c r="S1449" s="75"/>
      <c r="T1449" s="75"/>
      <c r="U1449" s="75"/>
      <c r="V1449" s="75"/>
    </row>
    <row r="1450" spans="13:22" s="5" customFormat="1" ht="12">
      <c r="M1450" s="75"/>
      <c r="O1450" s="75"/>
      <c r="S1450" s="75"/>
      <c r="T1450" s="75"/>
      <c r="U1450" s="75"/>
      <c r="V1450" s="75"/>
    </row>
    <row r="1451" spans="13:22" s="5" customFormat="1" ht="12">
      <c r="M1451" s="75"/>
      <c r="O1451" s="75"/>
      <c r="S1451" s="75"/>
      <c r="T1451" s="75"/>
      <c r="U1451" s="75"/>
      <c r="V1451" s="75"/>
    </row>
    <row r="1452" spans="13:22" s="5" customFormat="1" ht="12">
      <c r="M1452" s="75"/>
      <c r="O1452" s="75"/>
      <c r="S1452" s="75"/>
      <c r="T1452" s="75"/>
      <c r="U1452" s="75"/>
      <c r="V1452" s="75"/>
    </row>
    <row r="1453" spans="13:22" s="5" customFormat="1" ht="12">
      <c r="M1453" s="75"/>
      <c r="O1453" s="75"/>
      <c r="S1453" s="75"/>
      <c r="T1453" s="75"/>
      <c r="U1453" s="75"/>
      <c r="V1453" s="75"/>
    </row>
    <row r="1454" spans="13:22" s="5" customFormat="1" ht="12">
      <c r="M1454" s="75"/>
      <c r="O1454" s="75"/>
      <c r="S1454" s="75"/>
      <c r="T1454" s="75"/>
      <c r="U1454" s="75"/>
      <c r="V1454" s="75"/>
    </row>
    <row r="1455" spans="13:22" s="5" customFormat="1" ht="12">
      <c r="M1455" s="75"/>
      <c r="O1455" s="75"/>
      <c r="S1455" s="75"/>
      <c r="T1455" s="75"/>
      <c r="U1455" s="75"/>
      <c r="V1455" s="75"/>
    </row>
    <row r="1456" spans="13:22" s="5" customFormat="1" ht="12">
      <c r="M1456" s="75"/>
      <c r="O1456" s="75"/>
      <c r="S1456" s="75"/>
      <c r="T1456" s="75"/>
      <c r="U1456" s="75"/>
      <c r="V1456" s="75"/>
    </row>
    <row r="1457" spans="13:22" s="5" customFormat="1" ht="12">
      <c r="M1457" s="75"/>
      <c r="O1457" s="75"/>
      <c r="S1457" s="75"/>
      <c r="T1457" s="75"/>
      <c r="U1457" s="75"/>
      <c r="V1457" s="75"/>
    </row>
    <row r="1458" spans="13:22" s="5" customFormat="1" ht="12">
      <c r="M1458" s="75"/>
      <c r="O1458" s="75"/>
      <c r="S1458" s="75"/>
      <c r="T1458" s="75"/>
      <c r="U1458" s="75"/>
      <c r="V1458" s="75"/>
    </row>
    <row r="1459" spans="13:22" s="5" customFormat="1" ht="12">
      <c r="M1459" s="75"/>
      <c r="O1459" s="75"/>
      <c r="S1459" s="75"/>
      <c r="T1459" s="75"/>
      <c r="U1459" s="75"/>
      <c r="V1459" s="75"/>
    </row>
    <row r="1460" spans="13:22" s="5" customFormat="1" ht="12">
      <c r="M1460" s="75"/>
      <c r="O1460" s="75"/>
      <c r="S1460" s="75"/>
      <c r="T1460" s="75"/>
      <c r="U1460" s="75"/>
      <c r="V1460" s="75"/>
    </row>
    <row r="1461" spans="13:22" s="5" customFormat="1" ht="12">
      <c r="M1461" s="75"/>
      <c r="O1461" s="75"/>
      <c r="S1461" s="75"/>
      <c r="T1461" s="75"/>
      <c r="U1461" s="75"/>
      <c r="V1461" s="75"/>
    </row>
    <row r="1462" spans="13:22" s="5" customFormat="1" ht="12">
      <c r="M1462" s="75"/>
      <c r="O1462" s="75"/>
      <c r="S1462" s="75"/>
      <c r="T1462" s="75"/>
      <c r="U1462" s="75"/>
      <c r="V1462" s="75"/>
    </row>
    <row r="1463" spans="13:22" s="5" customFormat="1" ht="12">
      <c r="M1463" s="75"/>
      <c r="O1463" s="75"/>
      <c r="S1463" s="75"/>
      <c r="T1463" s="75"/>
      <c r="U1463" s="75"/>
      <c r="V1463" s="75"/>
    </row>
    <row r="1464" spans="13:22" s="5" customFormat="1" ht="12">
      <c r="M1464" s="75"/>
      <c r="O1464" s="75"/>
      <c r="S1464" s="75"/>
      <c r="T1464" s="75"/>
      <c r="U1464" s="75"/>
      <c r="V1464" s="75"/>
    </row>
    <row r="1465" spans="13:22" s="5" customFormat="1" ht="12">
      <c r="M1465" s="75"/>
      <c r="O1465" s="75"/>
      <c r="S1465" s="75"/>
      <c r="T1465" s="75"/>
      <c r="U1465" s="75"/>
      <c r="V1465" s="75"/>
    </row>
    <row r="1466" spans="13:22" s="5" customFormat="1" ht="12">
      <c r="M1466" s="75"/>
      <c r="O1466" s="75"/>
      <c r="S1466" s="75"/>
      <c r="T1466" s="75"/>
      <c r="U1466" s="75"/>
      <c r="V1466" s="75"/>
    </row>
    <row r="1467" spans="13:22" s="5" customFormat="1" ht="12">
      <c r="M1467" s="75"/>
      <c r="O1467" s="75"/>
      <c r="S1467" s="75"/>
      <c r="T1467" s="75"/>
      <c r="U1467" s="75"/>
      <c r="V1467" s="75"/>
    </row>
    <row r="1468" spans="13:22" s="5" customFormat="1" ht="12">
      <c r="M1468" s="75"/>
      <c r="O1468" s="75"/>
      <c r="S1468" s="75"/>
      <c r="T1468" s="75"/>
      <c r="U1468" s="75"/>
      <c r="V1468" s="75"/>
    </row>
    <row r="1469" spans="13:22" s="5" customFormat="1" ht="12">
      <c r="M1469" s="75"/>
      <c r="O1469" s="75"/>
      <c r="S1469" s="75"/>
      <c r="T1469" s="75"/>
      <c r="U1469" s="75"/>
      <c r="V1469" s="75"/>
    </row>
    <row r="1470" spans="13:22" s="5" customFormat="1" ht="12">
      <c r="M1470" s="75"/>
      <c r="O1470" s="75"/>
      <c r="S1470" s="75"/>
      <c r="T1470" s="75"/>
      <c r="U1470" s="75"/>
      <c r="V1470" s="75"/>
    </row>
    <row r="1471" spans="13:22" s="5" customFormat="1" ht="12">
      <c r="M1471" s="75"/>
      <c r="O1471" s="75"/>
      <c r="S1471" s="75"/>
      <c r="T1471" s="75"/>
      <c r="U1471" s="75"/>
      <c r="V1471" s="75"/>
    </row>
    <row r="1472" spans="13:22" s="5" customFormat="1" ht="12">
      <c r="M1472" s="75"/>
      <c r="O1472" s="75"/>
      <c r="S1472" s="75"/>
      <c r="T1472" s="75"/>
      <c r="U1472" s="75"/>
      <c r="V1472" s="75"/>
    </row>
    <row r="1473" spans="13:22" s="5" customFormat="1" ht="12">
      <c r="M1473" s="75"/>
      <c r="O1473" s="75"/>
      <c r="S1473" s="75"/>
      <c r="T1473" s="75"/>
      <c r="U1473" s="75"/>
      <c r="V1473" s="75"/>
    </row>
    <row r="1474" spans="13:22" s="5" customFormat="1" ht="12">
      <c r="M1474" s="75"/>
      <c r="O1474" s="75"/>
      <c r="S1474" s="75"/>
      <c r="T1474" s="75"/>
      <c r="U1474" s="75"/>
      <c r="V1474" s="75"/>
    </row>
    <row r="1475" spans="13:22" s="5" customFormat="1" ht="12">
      <c r="M1475" s="75"/>
      <c r="O1475" s="75"/>
      <c r="S1475" s="75"/>
      <c r="T1475" s="75"/>
      <c r="U1475" s="75"/>
      <c r="V1475" s="75"/>
    </row>
    <row r="1476" spans="13:22" s="5" customFormat="1" ht="12">
      <c r="M1476" s="75"/>
      <c r="O1476" s="75"/>
      <c r="S1476" s="75"/>
      <c r="T1476" s="75"/>
      <c r="U1476" s="75"/>
      <c r="V1476" s="75"/>
    </row>
    <row r="1477" spans="13:22" s="5" customFormat="1" ht="12">
      <c r="M1477" s="75"/>
      <c r="O1477" s="75"/>
      <c r="S1477" s="75"/>
      <c r="T1477" s="75"/>
      <c r="U1477" s="75"/>
      <c r="V1477" s="75"/>
    </row>
    <row r="1478" spans="13:22" s="5" customFormat="1" ht="12">
      <c r="M1478" s="75"/>
      <c r="O1478" s="75"/>
      <c r="S1478" s="75"/>
      <c r="T1478" s="75"/>
      <c r="U1478" s="75"/>
      <c r="V1478" s="75"/>
    </row>
    <row r="1479" spans="13:22" s="5" customFormat="1" ht="12">
      <c r="M1479" s="75"/>
      <c r="O1479" s="75"/>
      <c r="S1479" s="75"/>
      <c r="T1479" s="75"/>
      <c r="U1479" s="75"/>
      <c r="V1479" s="75"/>
    </row>
    <row r="1480" spans="13:22" s="5" customFormat="1" ht="12">
      <c r="M1480" s="75"/>
      <c r="O1480" s="75"/>
      <c r="S1480" s="75"/>
      <c r="T1480" s="75"/>
      <c r="U1480" s="75"/>
      <c r="V1480" s="75"/>
    </row>
    <row r="1481" spans="13:22" s="5" customFormat="1" ht="12">
      <c r="M1481" s="75"/>
      <c r="O1481" s="75"/>
      <c r="S1481" s="75"/>
      <c r="T1481" s="75"/>
      <c r="U1481" s="75"/>
      <c r="V1481" s="75"/>
    </row>
    <row r="1482" spans="13:22" s="5" customFormat="1" ht="12">
      <c r="M1482" s="75"/>
      <c r="O1482" s="75"/>
      <c r="S1482" s="75"/>
      <c r="T1482" s="75"/>
      <c r="U1482" s="75"/>
      <c r="V1482" s="75"/>
    </row>
    <row r="1483" spans="13:22" s="5" customFormat="1" ht="12">
      <c r="M1483" s="75"/>
      <c r="O1483" s="75"/>
      <c r="S1483" s="75"/>
      <c r="T1483" s="75"/>
      <c r="U1483" s="75"/>
      <c r="V1483" s="75"/>
    </row>
    <row r="1484" spans="13:22" s="5" customFormat="1" ht="12">
      <c r="M1484" s="75"/>
      <c r="O1484" s="75"/>
      <c r="S1484" s="75"/>
      <c r="T1484" s="75"/>
      <c r="U1484" s="75"/>
      <c r="V1484" s="75"/>
    </row>
    <row r="1485" spans="13:22" s="5" customFormat="1" ht="12">
      <c r="M1485" s="75"/>
      <c r="O1485" s="75"/>
      <c r="S1485" s="75"/>
      <c r="T1485" s="75"/>
      <c r="U1485" s="75"/>
      <c r="V1485" s="75"/>
    </row>
    <row r="1486" spans="13:22" s="5" customFormat="1" ht="12">
      <c r="M1486" s="75"/>
      <c r="O1486" s="75"/>
      <c r="S1486" s="75"/>
      <c r="T1486" s="75"/>
      <c r="U1486" s="75"/>
      <c r="V1486" s="75"/>
    </row>
    <row r="1487" spans="13:22" s="5" customFormat="1" ht="12">
      <c r="M1487" s="75"/>
      <c r="O1487" s="75"/>
      <c r="S1487" s="75"/>
      <c r="T1487" s="75"/>
      <c r="U1487" s="75"/>
      <c r="V1487" s="75"/>
    </row>
    <row r="1488" spans="13:22" s="5" customFormat="1" ht="12">
      <c r="M1488" s="75"/>
      <c r="O1488" s="75"/>
      <c r="S1488" s="75"/>
      <c r="T1488" s="75"/>
      <c r="U1488" s="75"/>
      <c r="V1488" s="75"/>
    </row>
    <row r="1489" spans="13:22" s="5" customFormat="1" ht="12">
      <c r="M1489" s="75"/>
      <c r="O1489" s="75"/>
      <c r="S1489" s="75"/>
      <c r="T1489" s="75"/>
      <c r="U1489" s="75"/>
      <c r="V1489" s="75"/>
    </row>
    <row r="1490" spans="13:22" s="5" customFormat="1" ht="12">
      <c r="M1490" s="75"/>
      <c r="O1490" s="75"/>
      <c r="S1490" s="75"/>
      <c r="T1490" s="75"/>
      <c r="U1490" s="75"/>
      <c r="V1490" s="75"/>
    </row>
    <row r="1491" spans="13:22" s="5" customFormat="1" ht="12">
      <c r="M1491" s="75"/>
      <c r="O1491" s="75"/>
      <c r="S1491" s="75"/>
      <c r="T1491" s="75"/>
      <c r="U1491" s="75"/>
      <c r="V1491" s="75"/>
    </row>
    <row r="1492" spans="13:22" s="5" customFormat="1" ht="12">
      <c r="M1492" s="75"/>
      <c r="O1492" s="75"/>
      <c r="S1492" s="75"/>
      <c r="T1492" s="75"/>
      <c r="U1492" s="75"/>
      <c r="V1492" s="75"/>
    </row>
    <row r="1493" spans="13:22" s="5" customFormat="1" ht="12">
      <c r="M1493" s="75"/>
      <c r="O1493" s="75"/>
      <c r="S1493" s="75"/>
      <c r="T1493" s="75"/>
      <c r="U1493" s="75"/>
      <c r="V1493" s="75"/>
    </row>
    <row r="1494" spans="13:22" s="5" customFormat="1" ht="12">
      <c r="M1494" s="75"/>
      <c r="O1494" s="75"/>
      <c r="S1494" s="75"/>
      <c r="T1494" s="75"/>
      <c r="U1494" s="75"/>
      <c r="V1494" s="75"/>
    </row>
    <row r="1495" spans="13:22" s="5" customFormat="1" ht="12">
      <c r="M1495" s="75"/>
      <c r="O1495" s="75"/>
      <c r="S1495" s="75"/>
      <c r="T1495" s="75"/>
      <c r="U1495" s="75"/>
      <c r="V1495" s="75"/>
    </row>
    <row r="1496" spans="13:22" s="5" customFormat="1" ht="12">
      <c r="M1496" s="75"/>
      <c r="O1496" s="75"/>
      <c r="S1496" s="75"/>
      <c r="T1496" s="75"/>
      <c r="U1496" s="75"/>
      <c r="V1496" s="75"/>
    </row>
    <row r="1497" spans="13:22" s="5" customFormat="1" ht="12">
      <c r="M1497" s="75"/>
      <c r="O1497" s="75"/>
      <c r="S1497" s="75"/>
      <c r="T1497" s="75"/>
      <c r="U1497" s="75"/>
      <c r="V1497" s="75"/>
    </row>
    <row r="1498" spans="13:22" s="5" customFormat="1" ht="12">
      <c r="M1498" s="75"/>
      <c r="O1498" s="75"/>
      <c r="S1498" s="75"/>
      <c r="T1498" s="75"/>
      <c r="U1498" s="75"/>
      <c r="V1498" s="75"/>
    </row>
    <row r="1499" spans="13:22" s="5" customFormat="1" ht="12">
      <c r="M1499" s="75"/>
      <c r="O1499" s="75"/>
      <c r="S1499" s="75"/>
      <c r="T1499" s="75"/>
      <c r="U1499" s="75"/>
      <c r="V1499" s="75"/>
    </row>
    <row r="1500" spans="13:22" s="5" customFormat="1" ht="12">
      <c r="M1500" s="75"/>
      <c r="O1500" s="75"/>
      <c r="S1500" s="75"/>
      <c r="T1500" s="75"/>
      <c r="U1500" s="75"/>
      <c r="V1500" s="75"/>
    </row>
    <row r="1501" spans="13:22" s="5" customFormat="1" ht="12">
      <c r="M1501" s="75"/>
      <c r="O1501" s="75"/>
      <c r="S1501" s="75"/>
      <c r="T1501" s="75"/>
      <c r="U1501" s="75"/>
      <c r="V1501" s="75"/>
    </row>
    <row r="1502" spans="13:22" s="5" customFormat="1" ht="12">
      <c r="M1502" s="75"/>
      <c r="O1502" s="75"/>
      <c r="S1502" s="75"/>
      <c r="T1502" s="75"/>
      <c r="U1502" s="75"/>
      <c r="V1502" s="75"/>
    </row>
    <row r="1503" spans="13:22" s="5" customFormat="1" ht="12">
      <c r="M1503" s="75"/>
      <c r="O1503" s="75"/>
      <c r="S1503" s="75"/>
      <c r="T1503" s="75"/>
      <c r="U1503" s="75"/>
      <c r="V1503" s="75"/>
    </row>
    <row r="1504" spans="13:22" s="5" customFormat="1" ht="12">
      <c r="M1504" s="75"/>
      <c r="O1504" s="75"/>
      <c r="S1504" s="75"/>
      <c r="T1504" s="75"/>
      <c r="U1504" s="75"/>
      <c r="V1504" s="75"/>
    </row>
    <row r="1505" spans="13:22" s="5" customFormat="1" ht="12">
      <c r="M1505" s="75"/>
      <c r="O1505" s="75"/>
      <c r="S1505" s="75"/>
      <c r="T1505" s="75"/>
      <c r="U1505" s="75"/>
      <c r="V1505" s="75"/>
    </row>
    <row r="1506" spans="13:22" s="5" customFormat="1" ht="12">
      <c r="M1506" s="75"/>
      <c r="O1506" s="75"/>
      <c r="S1506" s="75"/>
      <c r="T1506" s="75"/>
      <c r="U1506" s="75"/>
      <c r="V1506" s="75"/>
    </row>
    <row r="1507" spans="13:22" s="5" customFormat="1" ht="12">
      <c r="M1507" s="75"/>
      <c r="O1507" s="75"/>
      <c r="S1507" s="75"/>
      <c r="T1507" s="75"/>
      <c r="U1507" s="75"/>
      <c r="V1507" s="75"/>
    </row>
    <row r="1508" spans="13:22" s="5" customFormat="1" ht="12">
      <c r="M1508" s="75"/>
      <c r="O1508" s="75"/>
      <c r="S1508" s="75"/>
      <c r="T1508" s="75"/>
      <c r="U1508" s="75"/>
      <c r="V1508" s="75"/>
    </row>
    <row r="1509" spans="13:22" s="5" customFormat="1" ht="12">
      <c r="M1509" s="75"/>
      <c r="O1509" s="75"/>
      <c r="S1509" s="75"/>
      <c r="T1509" s="75"/>
      <c r="U1509" s="75"/>
      <c r="V1509" s="75"/>
    </row>
  </sheetData>
  <sheetProtection/>
  <mergeCells count="21">
    <mergeCell ref="A88:B88"/>
    <mergeCell ref="M5:N5"/>
    <mergeCell ref="O5:P5"/>
    <mergeCell ref="Q5:R5"/>
    <mergeCell ref="S5:T5"/>
    <mergeCell ref="E5:F5"/>
    <mergeCell ref="X7:Y7"/>
    <mergeCell ref="A9:B9"/>
    <mergeCell ref="A65:B65"/>
    <mergeCell ref="I5:J5"/>
    <mergeCell ref="U5:V5"/>
    <mergeCell ref="G5:H5"/>
    <mergeCell ref="R1:Y1"/>
    <mergeCell ref="A3:Y3"/>
    <mergeCell ref="A4:A6"/>
    <mergeCell ref="B4:B6"/>
    <mergeCell ref="C4:C5"/>
    <mergeCell ref="D4:R4"/>
    <mergeCell ref="S4:Y4"/>
    <mergeCell ref="X5:Y5"/>
    <mergeCell ref="K5:L5"/>
  </mergeCells>
  <printOptions/>
  <pageMargins left="0.1968503937007874" right="0.11811023622047245" top="0.35433070866141736" bottom="0.31496062992125984" header="0.31496062992125984" footer="0.31496062992125984"/>
  <pageSetup fitToHeight="0" horizontalDpi="600" verticalDpi="600" orientation="landscape" paperSize="9" scale="65" r:id="rId1"/>
  <headerFooter differentFirst="1">
    <oddHeader>&amp;C&amp;P</oddHeader>
    <firstFooter>&amp;L____________________________* - в том числе, переустройство невентилируемой крыши на вентелируемую крышу, устройство выходов на кровлю;** - в том числе, утепление фасада.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2022-07-22T15:30:26Z</cp:lastPrinted>
  <dcterms:created xsi:type="dcterms:W3CDTF">2012-12-13T11:50:40Z</dcterms:created>
  <dcterms:modified xsi:type="dcterms:W3CDTF">2022-07-22T15:31:26Z</dcterms:modified>
  <cp:category/>
  <cp:version/>
  <cp:contentType/>
  <cp:contentStatus/>
</cp:coreProperties>
</file>