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24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<sst xmlns="http://schemas.openxmlformats.org/spreadsheetml/2006/main" count="2482" uniqueCount="656">
  <si>
    <t>Увеличение остатков средств бюджетов</t>
  </si>
  <si>
    <t>Увеличение 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</si>
  <si>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</si>
  <si>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</si>
  <si>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 прочих остатков средств бюджетов</t>
  </si>
  <si>
    <t>Уменьшение прочих остатков денежных средств бюджетов</t>
  </si>
  <si>
    <t>Другие общегосударственные вопросы</t>
  </si>
  <si>
    <t>Национальная экономика</t>
  </si>
  <si>
    <t xml:space="preserve">Культура и  кинематография </t>
  </si>
  <si>
    <t>Кинематография</t>
  </si>
  <si>
    <t>Другие вопросы в области культуры,кинематографии</t>
  </si>
  <si>
    <t>Оказание других видов социальной помощи</t>
  </si>
  <si>
    <t>Мероприятия в области социальной политики</t>
  </si>
  <si>
    <t>Массовый спорт</t>
  </si>
  <si>
    <t>Межбюджетные трансферты общего характера бюджетам мунципальных образований</t>
  </si>
  <si>
    <t>Дотации на выравнивание бюджетной обеспеченности мунципальных образований</t>
  </si>
  <si>
    <t>(тыс.рублей)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</si>
  <si>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</si>
  <si>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</si>
  <si>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мунципальных образований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</si>
  <si>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</si>
  <si>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Обеспечение деятельности финансовых,налоговых и таможенных органов и органов финансового (финансово-бюджетного) надзора</t>
  </si>
  <si>
    <t>Государственная регистрация актов гражданского состояния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</si>
  <si>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</si>
  <si>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</si>
  <si>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</si>
  <si>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</si>
  <si>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</si>
  <si>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</si>
  <si>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</si>
  <si>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01 02 0000 00 0000 000</t>
  </si>
  <si>
    <t>01 02 0000 00 0000 710</t>
  </si>
  <si>
    <t>01 02 0000 05 0000 710</t>
  </si>
  <si>
    <t>Жилищное хозяйство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</si>
  <si>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</si>
  <si>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</si>
  <si>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</si>
  <si>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</si>
  <si>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</si>
  <si>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</si>
  <si>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</si>
  <si>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</si>
  <si>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Центральный аппарат</t>
  </si>
  <si>
    <t>14</t>
  </si>
  <si>
    <t>10</t>
  </si>
  <si>
    <t>500</t>
  </si>
  <si>
    <t>Судебная система</t>
  </si>
  <si>
    <t>05</t>
  </si>
  <si>
    <t>02</t>
  </si>
  <si>
    <t>Глава муниципального образования</t>
  </si>
  <si>
    <t>03</t>
  </si>
  <si>
    <t>06</t>
  </si>
  <si>
    <t>09</t>
  </si>
  <si>
    <t>07</t>
  </si>
  <si>
    <t>Общее образование</t>
  </si>
  <si>
    <t>Другие вопросы в области образования</t>
  </si>
  <si>
    <t>Социальное обеспечение населения</t>
  </si>
  <si>
    <t>Культура</t>
  </si>
  <si>
    <t>08</t>
  </si>
  <si>
    <t>Образование</t>
  </si>
  <si>
    <t xml:space="preserve">Дошкольное образование </t>
  </si>
  <si>
    <t>Физическая культура и спорт</t>
  </si>
  <si>
    <t>11</t>
  </si>
  <si>
    <t>Социальная политика</t>
  </si>
  <si>
    <t xml:space="preserve">Наименование показателей </t>
  </si>
  <si>
    <t>Источники финансирования</t>
  </si>
  <si>
    <t>Уплата налога на имущество организаций и земельного налога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</si>
  <si>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</si>
  <si>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</si>
  <si>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Другие вопросы в в области национальной экономики</t>
  </si>
  <si>
    <t>12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</si>
  <si>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</si>
  <si>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</si>
  <si>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Здравоохранение</t>
  </si>
  <si>
    <t>Санитарно-эпидемиологическое благополучие</t>
  </si>
  <si>
    <t>Контрольно-счетная палата Заинского муниципального района</t>
  </si>
  <si>
    <t>Охрана объектов растительного и животного мира и среды их обитания</t>
  </si>
  <si>
    <t>Природоохранные мероприятия</t>
  </si>
  <si>
    <t>Реализация государственных полномочий по определению перечня должностных лиц,уполномоченных составлять протоколы об административных правонарушениях</t>
  </si>
  <si>
    <t>Жилищно-коммунальное хозяйство</t>
  </si>
  <si>
    <t>Обеспечение деятельности подведомственных учреждений</t>
  </si>
  <si>
    <t>Коммунальное хозяйство</t>
  </si>
  <si>
    <t>Мероприятия в области коммунального хозяйства</t>
  </si>
  <si>
    <t>Вед-во</t>
  </si>
  <si>
    <t>Палата земельных и имущественных отношений Заинского муниципального района</t>
  </si>
  <si>
    <t>Финансово-бюджетная палата Заинского мунципального района</t>
  </si>
  <si>
    <t>Исполнительный комитет Заинского муниципального района</t>
  </si>
  <si>
    <t>116 28000 01 0000 140</t>
  </si>
  <si>
    <t>Совет Заинского муниципального района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</si>
  <si>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</si>
  <si>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</si>
  <si>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</si>
  <si>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</si>
  <si>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в области архивного дела</t>
  </si>
  <si>
    <t>Охрана окружающей среды</t>
  </si>
  <si>
    <t>Муниципальное казенное учреждение "Управление образования Исполнительного комитета Заинского муниципального района"</t>
  </si>
  <si>
    <t>Муниципальное казенное учреждение "Управление культуры исполнительного комитета Заинского мунципального района"</t>
  </si>
  <si>
    <t>Муниципальное казенное  учреждение "Управление по физической культуре и спорту Исполнительного комитета Заинского муниципального района"</t>
  </si>
  <si>
    <t>Муниципальное казенное учреждение "Управление по делам молодежи Исполнительного комитета Заинского муниципального района"</t>
  </si>
  <si>
    <t>Сельское хозяйство</t>
  </si>
  <si>
    <t>Иные межбюджетные трансферты</t>
  </si>
  <si>
    <t>Благоустройство</t>
  </si>
  <si>
    <t>Приложение 4</t>
  </si>
  <si>
    <t>Приложение 5</t>
  </si>
  <si>
    <t>Обеспечение проведения выборов и референдумов</t>
  </si>
  <si>
    <t xml:space="preserve">"Об исполнении бюджета Заинского </t>
  </si>
  <si>
    <t xml:space="preserve"> 105 04000 02 0000 110</t>
  </si>
  <si>
    <t>Доходы</t>
  </si>
  <si>
    <t>Код администратора поступлений</t>
  </si>
  <si>
    <t>000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</si>
  <si>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</si>
  <si>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</si>
  <si>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</si>
  <si>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</si>
  <si>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</si>
  <si>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</si>
  <si>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</si>
  <si>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</si>
  <si>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</si>
  <si>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</si>
  <si>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</si>
  <si>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</si>
  <si>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</si>
  <si>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</si>
  <si>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</si>
  <si>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</si>
  <si>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</si>
  <si>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</si>
  <si>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</si>
  <si>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</si>
  <si>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</si>
  <si>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</si>
  <si>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</si>
  <si>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</si>
  <si>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</si>
  <si>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</si>
  <si>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</si>
  <si>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</si>
  <si>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</si>
  <si>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</si>
  <si>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</si>
  <si>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</si>
  <si>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</si>
  <si>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</si>
  <si>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</si>
  <si>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</si>
  <si>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</si>
  <si>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</si>
  <si>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</si>
  <si>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 Российской Федерации (межбюджетные субсидии)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</si>
  <si>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</si>
  <si>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</si>
  <si>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</si>
  <si>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</si>
  <si>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</si>
  <si>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</si>
  <si>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</si>
  <si>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</si>
  <si>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</si>
  <si>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</si>
  <si>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</si>
  <si>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</si>
  <si>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</si>
  <si>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</si>
  <si>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</si>
  <si>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101 02010 01 0000 110</t>
  </si>
  <si>
    <t xml:space="preserve"> 101 02020 01 0000 110</t>
  </si>
  <si>
    <t>101 02030 01 0000 110</t>
  </si>
  <si>
    <t xml:space="preserve"> 101 02000 01 0000 110</t>
  </si>
  <si>
    <t>НАЛОГОВЫЕ И НЕНАЛОГОВЫЕ ДОХОДЫ</t>
  </si>
  <si>
    <t>НАЛОГИ НА ПРИБЫЛЬ, ДОХОДЫ</t>
  </si>
  <si>
    <t xml:space="preserve"> 105 01000 00 0000 110</t>
  </si>
  <si>
    <t>105 01010 01 0000 110</t>
  </si>
  <si>
    <t xml:space="preserve"> 105 01020 01 0000 110</t>
  </si>
  <si>
    <t xml:space="preserve"> 105 02000 02 0000 110</t>
  </si>
  <si>
    <t>105 02010 02 0000 110</t>
  </si>
  <si>
    <t xml:space="preserve"> 105 02020 02 0000 110</t>
  </si>
  <si>
    <t xml:space="preserve"> 105 03000 01 0000 110</t>
  </si>
  <si>
    <t xml:space="preserve"> 101 02040 01 0000 110</t>
  </si>
  <si>
    <t xml:space="preserve"> 105 00000 00 0000 000</t>
  </si>
  <si>
    <t xml:space="preserve"> 108 00000 00 0000 000</t>
  </si>
  <si>
    <t xml:space="preserve"> 108 03010 01 0000 110</t>
  </si>
  <si>
    <t>111 00000 00 0000 000</t>
  </si>
  <si>
    <t xml:space="preserve"> 111 05000 00 0000 120</t>
  </si>
  <si>
    <t xml:space="preserve"> 111 05010 00 0000 120</t>
  </si>
  <si>
    <t xml:space="preserve"> 100 00000 00 0000 000</t>
  </si>
  <si>
    <t xml:space="preserve"> 101 00000 00 0000 000</t>
  </si>
  <si>
    <t xml:space="preserve"> 111 05030 00 0000 120</t>
  </si>
  <si>
    <t xml:space="preserve"> 112 00000 00 0000 000</t>
  </si>
  <si>
    <t xml:space="preserve"> 112 01000 01 0000 120</t>
  </si>
  <si>
    <t xml:space="preserve"> 113 00000 00 0000 000</t>
  </si>
  <si>
    <t xml:space="preserve"> 113 02000 00 0000 130</t>
  </si>
  <si>
    <t xml:space="preserve"> 113 02065 05 0000 130</t>
  </si>
  <si>
    <t>113 02995 05 0000 130</t>
  </si>
  <si>
    <t xml:space="preserve"> 114 00000 00 0000 000</t>
  </si>
  <si>
    <t xml:space="preserve"> 114 02053 05 0000 410</t>
  </si>
  <si>
    <t xml:space="preserve"> 114 06013 10 0000 430</t>
  </si>
  <si>
    <t xml:space="preserve"> 116 00000 00 0000 000</t>
  </si>
  <si>
    <t xml:space="preserve"> 116 03000 00 0000 140</t>
  </si>
  <si>
    <t xml:space="preserve"> 116 08000 01 0000 140</t>
  </si>
  <si>
    <t xml:space="preserve"> 116 21000 00 0000 140</t>
  </si>
  <si>
    <t xml:space="preserve"> 116 25000 00 0000 140</t>
  </si>
  <si>
    <t xml:space="preserve"> 116 33000 00 0000 140</t>
  </si>
  <si>
    <t>116 43000 01 0000 140</t>
  </si>
  <si>
    <t xml:space="preserve"> 116 51000 02 0000 140</t>
  </si>
  <si>
    <t xml:space="preserve"> 116 90000 00 0000 140</t>
  </si>
  <si>
    <t xml:space="preserve"> 200 00000 00 0000 000</t>
  </si>
  <si>
    <t xml:space="preserve"> 202 00000 00 0000 000</t>
  </si>
  <si>
    <t xml:space="preserve"> 218 00000 00 0000 000</t>
  </si>
  <si>
    <t xml:space="preserve"> 218 05010 05 0000 180</t>
  </si>
  <si>
    <t xml:space="preserve"> 219 00000 00 0000 000</t>
  </si>
  <si>
    <t xml:space="preserve"> 219 05000 05 0000 151</t>
  </si>
  <si>
    <t xml:space="preserve"> 202 03000 00 0000 151</t>
  </si>
  <si>
    <t xml:space="preserve">Расходы </t>
  </si>
  <si>
    <t>Кассовое исполнение</t>
  </si>
  <si>
    <t>Приложение 3</t>
  </si>
  <si>
    <t>Приложение 1</t>
  </si>
  <si>
    <t>832</t>
  </si>
  <si>
    <t>048</t>
  </si>
  <si>
    <t>833</t>
  </si>
  <si>
    <t>141</t>
  </si>
  <si>
    <t>ВСЕГО ДОХОДОВ</t>
  </si>
  <si>
    <t>Код источника финансирования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</si>
  <si>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</si>
  <si>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</si>
  <si>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0100 0000 00 0000 000</t>
  </si>
  <si>
    <t>0105 0000 00 0000 000</t>
  </si>
  <si>
    <t>0105 0000 00 0000 500</t>
  </si>
  <si>
    <t>0105 0200 00 0000 500</t>
  </si>
  <si>
    <t>0105 0201 00 0000 510</t>
  </si>
  <si>
    <t>0105 0201 05 0000 510</t>
  </si>
  <si>
    <t>0105 0200 00 0000 600</t>
  </si>
  <si>
    <t>0105 0201 00 0000 610</t>
  </si>
  <si>
    <t>0105 0201 05 0000 610</t>
  </si>
  <si>
    <t>0105 0000 00 0000 600</t>
  </si>
  <si>
    <t xml:space="preserve">Код дохода по бюджетной классификации </t>
  </si>
  <si>
    <t xml:space="preserve">  бюджета   Заинского муниципального района по кодам классификации </t>
  </si>
  <si>
    <t>ВСЕГО РАСХОДОВ</t>
  </si>
  <si>
    <t>муниципального района</t>
  </si>
  <si>
    <t xml:space="preserve">" Об исполнении бюджета  Заинского </t>
  </si>
  <si>
    <t>Код администра-тора поступлений</t>
  </si>
  <si>
    <t xml:space="preserve">дефицита бюджета Заинского муниципального  района по кодам классификации  </t>
  </si>
  <si>
    <t>Отчет</t>
  </si>
  <si>
    <t>Цели</t>
  </si>
  <si>
    <t>Итого 831</t>
  </si>
  <si>
    <t>Итого 830</t>
  </si>
  <si>
    <t>Итого 833</t>
  </si>
  <si>
    <t>Итого 842</t>
  </si>
  <si>
    <t>ВСЕГО</t>
  </si>
  <si>
    <t xml:space="preserve">к   решению Совета Заинского </t>
  </si>
  <si>
    <t xml:space="preserve">к  решению Совета Заинского </t>
  </si>
  <si>
    <t>200</t>
  </si>
  <si>
    <t>800</t>
  </si>
  <si>
    <t>тыс.рублей</t>
  </si>
  <si>
    <t>Расходы на выплату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</si>
  <si>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</si>
  <si>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</si>
  <si>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Иные бюджетные ассигнования</t>
  </si>
  <si>
    <t>Межбюджетные трансферты</t>
  </si>
  <si>
    <t>Предоставление субсидий бюджетным,автономным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</si>
  <si>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</si>
  <si>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</si>
  <si>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</si>
  <si>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Другие вопросы в области национальной безопасности и правоохранительной деятельности</t>
  </si>
  <si>
    <t>400</t>
  </si>
  <si>
    <t>Прочие мероприятия в области агропромышленного комплекса</t>
  </si>
  <si>
    <t>Дорожное хозяйство(дорожные фонды)</t>
  </si>
  <si>
    <t>Дорожное хозяйство</t>
  </si>
  <si>
    <t>Другие вопросы в области национальной экономики</t>
  </si>
  <si>
    <t>Государственная программа "Развитие здравоохранения Республики Татарстан до 2020 года"</t>
  </si>
  <si>
    <t>Подпрограмма "Профилактика заболеваний и формирование здорового образа жизни.Развитие первичной медико-санитарной помощи"</t>
  </si>
  <si>
    <t>Реализация государственных полномочий по организации осуществления мероприятий по проведению дезинфекции,дезинсекции и дератизации,санитарно-противоэпидемических(профилактических мероприятий,проводимых с применением лабораторных методов исследования, в очагах инфекционных заболеваний, а также на территориях и в помещениях,где имеются и сохраняются условия для возникновения или распространения  инфекционных заболеваний</t>
  </si>
  <si>
    <t xml:space="preserve">Межбюджетные трансферты </t>
  </si>
  <si>
    <t>Выравнивание бюджетной обеспеченности за счет предоставления субвенций бюджетам муниципальных районов на реализацию государственных полномочий по расчету и предоставлению дотаций поселениям из регианального фонда финансовой поддержки поселений</t>
  </si>
  <si>
    <t>Охрана семьи и детства</t>
  </si>
  <si>
    <t>Компенсация за присмотр и уход за ребенком в образовательных организациях,реализующих образовательную программу дошкольного образования</t>
  </si>
  <si>
    <t>Расходы на выплату персоналу в целях обеспечения выполнения функций государственными(муниципальными) органами казенными учреждениями,органами управления государственными внебюджетными фондами</t>
  </si>
  <si>
    <t>Всего расходов</t>
  </si>
  <si>
    <t>НАЛОГИ НА ТОВАРЫ (РАБОТЫ, УСЛУГИ), РЕАЛИЗУЕМЫЕ НА ТЕРРИТОРИИ РОССИЙСКОЙ ФЕДЕРАЦИИ</t>
  </si>
  <si>
    <t xml:space="preserve">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</si>
  <si>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</si>
  <si>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</si>
  <si>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</si>
  <si>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</si>
  <si>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</si>
  <si>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103 02240 01 0000 110</t>
  </si>
  <si>
    <t xml:space="preserve"> 103 02250 01 0000 110</t>
  </si>
  <si>
    <t xml:space="preserve"> 103 02260 01 0000 110</t>
  </si>
  <si>
    <t xml:space="preserve">Акцизы по подакцизным товарам (продукции), производимым на территории Российской Федерации </t>
  </si>
  <si>
    <t xml:space="preserve"> 103 02000 01 0000 110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</si>
  <si>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</si>
  <si>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114 02000 00 0000 000</t>
  </si>
  <si>
    <t>Другие вопросы в области нацинальной безопасности и правоохранительной деятельности</t>
  </si>
  <si>
    <t>КВСР,раздел,подраздел</t>
  </si>
  <si>
    <t>Сумма</t>
  </si>
  <si>
    <t>КСЦР,КВР</t>
  </si>
  <si>
    <t>Итого 844</t>
  </si>
  <si>
    <t xml:space="preserve"> 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</si>
  <si>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</si>
  <si>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</si>
  <si>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</si>
  <si>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114 06013 13 0000 430</t>
  </si>
  <si>
    <t xml:space="preserve"> 202 04025 05 0000 151</t>
  </si>
  <si>
    <t>Межбюджетные трансферты, передаваемые бюджетам муниицпальных районов  на комплектование книжных фондов библиотек муниципальных образований</t>
  </si>
  <si>
    <t>Межбюджетные трансферты, передаваемые бюджетам муниицпальных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</si>
  <si>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202 04053 05 0000 151</t>
  </si>
  <si>
    <t>Бюджетные инвестиции</t>
  </si>
  <si>
    <t>Развитие детско-юношеского спорта</t>
  </si>
  <si>
    <t xml:space="preserve">03 </t>
  </si>
  <si>
    <t>Непрограммные направления расходов</t>
  </si>
  <si>
    <t>Государственная программма "Социальная поддержка граждан Республики Татарстан на 2014-2020 годы"</t>
  </si>
  <si>
    <t>Реализация государственных полномочий в области опеки и попечительства</t>
  </si>
  <si>
    <t xml:space="preserve">об использовании бюджетных ассигнований Резервного фонда </t>
  </si>
  <si>
    <t xml:space="preserve">Награждение сотрудников отдела МВД России по Заинскому району </t>
  </si>
  <si>
    <t>Итого 843</t>
  </si>
  <si>
    <t>к решению Совета Заинского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</si>
  <si>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</si>
  <si>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</si>
  <si>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</si>
  <si>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</si>
  <si>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 xml:space="preserve"> 114 06000 00 0000 430</t>
  </si>
  <si>
    <t>830 0113 9900092350 200</t>
  </si>
  <si>
    <t>830 0309 9900022670 200</t>
  </si>
  <si>
    <t>830 1003 0310105410 200</t>
  </si>
  <si>
    <t>831 0107 9900002015 800</t>
  </si>
  <si>
    <t>833 0502 9900092151 500</t>
  </si>
  <si>
    <t>833 0314 9900025151 500</t>
  </si>
  <si>
    <t>842  0801 0860110990 200</t>
  </si>
  <si>
    <t>842  0801 0860110990 600</t>
  </si>
  <si>
    <t>843  0702 0230142330 600</t>
  </si>
  <si>
    <t>844 0707 1040143100 200</t>
  </si>
  <si>
    <t>сумма</t>
  </si>
  <si>
    <t>99 0 00 0000 0</t>
  </si>
  <si>
    <t>99 0 00 0204 0</t>
  </si>
  <si>
    <t>Подрограмма "Реализация государственной политики в сфере юстиции в Республике Татарстан на 2014-2020 годы"</t>
  </si>
  <si>
    <t>24 1 00 0000 0</t>
  </si>
  <si>
    <t>2,5</t>
  </si>
  <si>
    <t>Основное мероприятие "Осуществление политики  в сфере юстиции в пределах полномочий Республики Татарстан"</t>
  </si>
  <si>
    <t>24 1 01 0000 0</t>
  </si>
  <si>
    <t>Реализация государственных полномочий  по сбору информации от поселений,входящих в муниципальный район,необходимой для ведения регистра муниципальных нормативных правовых актов Республики Татарстан</t>
  </si>
  <si>
    <t>24 1 01 2539 0</t>
  </si>
  <si>
    <t>Расходы на выплату персоналу в целях обеспечения выполнения функций муниципальными органами, казенными учреждениями,органами управления государственными внебюджетными фондами</t>
  </si>
  <si>
    <t xml:space="preserve">01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</si>
  <si>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</si>
  <si>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99 0 00 5120 0</t>
  </si>
  <si>
    <t>03 0 00 0000 0</t>
  </si>
  <si>
    <t>Подпрограмма "Улучшение социально-экономического положения семей" на 2015-2020 годы</t>
  </si>
  <si>
    <t>03 5 00 0000 0</t>
  </si>
  <si>
    <t>Основное мероприятие "Создание условий для устройства детей сирот и детей оставшихся без попечения родителей на воспитание в семье"</t>
  </si>
  <si>
    <t>03 5 03 0000 0</t>
  </si>
  <si>
    <t>03 5 03 2533 0</t>
  </si>
  <si>
    <t>Обеспечение деятельности архивных учреждений</t>
  </si>
  <si>
    <t>08 Е 01 4402 0</t>
  </si>
  <si>
    <t>ТОС</t>
  </si>
  <si>
    <t>11 1 01 2518 0</t>
  </si>
  <si>
    <t>99 0 00 0295 0</t>
  </si>
  <si>
    <t>99 0 00 2526 0</t>
  </si>
  <si>
    <t>99 0 00 2527 0</t>
  </si>
  <si>
    <t>99 0 00 2534 0</t>
  </si>
  <si>
    <t>99 0 00 2535 0</t>
  </si>
  <si>
    <t xml:space="preserve">Обеспечение деятельности учреждений </t>
  </si>
  <si>
    <t>99 0 00 2990 0</t>
  </si>
  <si>
    <t>99 0 00 5930 0</t>
  </si>
  <si>
    <t>Прочие выплаты</t>
  </si>
  <si>
    <t>99 0 00 9235 0</t>
  </si>
  <si>
    <t>Муниципальная программа "Реализация государственной национальной политики в Заинском муниципальном районе на 2015-2020 годы"</t>
  </si>
  <si>
    <t>99 0 00 9707 1</t>
  </si>
  <si>
    <t>99 0 00 5118 0</t>
  </si>
  <si>
    <t>Обеспечение деятельности организаций в области гражданской обороны и чрезвычайных ситуаций</t>
  </si>
  <si>
    <t>99 0 00 2267 0</t>
  </si>
  <si>
    <t>Обеспечение пожарной безопасности</t>
  </si>
  <si>
    <t>Обеспечение деятельности противопожарной службы</t>
  </si>
  <si>
    <t>99 0 00 2268 0</t>
  </si>
  <si>
    <t>Основное мероприятие "Совершенствование деятельности по профилактике правонарушений и преступлений"</t>
  </si>
  <si>
    <t>06 1 01 0000 0</t>
  </si>
  <si>
    <t>Реализация программных мероприятий</t>
  </si>
  <si>
    <t>06 1 01 1099 0</t>
  </si>
  <si>
    <t>Строительство домов участковых уполномоченных полиции</t>
  </si>
  <si>
    <t>99 0 00 0745 0</t>
  </si>
  <si>
    <t>Содержание муниципальных служащих,обеспечивающих деятельность общественных пунктов охраны порядка</t>
  </si>
  <si>
    <t>99 0 00 2270 0</t>
  </si>
  <si>
    <t>Государственная программа "Ситсема химической и биологической безопасности Республики Татарстан на 2015-2020 годы"</t>
  </si>
  <si>
    <t>28 0 00 0000 0</t>
  </si>
  <si>
    <t>Основное мероприятие "Предупреждение болезней животных и защита населения от болезней общих для человека и животных"</t>
  </si>
  <si>
    <t>28 0 01 0000 0</t>
  </si>
  <si>
    <t>Реализация государственных полномочий в сфере организации проведения мероприятий по предупреждению и ликвидации болезней животных их лечению,защите населения от болезней общих для человека и животных</t>
  </si>
  <si>
    <t>28 0 01 2536 0</t>
  </si>
  <si>
    <t>Субсидии на поддержку животноводства</t>
  </si>
  <si>
    <t>14 2 06 7325 0</t>
  </si>
  <si>
    <t xml:space="preserve">Субсидии на возмещение части затрат по ремонту животноводческих ферм </t>
  </si>
  <si>
    <t>Субсидии на техническую и технологическую модернизацию сельскохозяйственного производства</t>
  </si>
  <si>
    <t>14 5 01 7350 0</t>
  </si>
  <si>
    <t>Субсидии на приобретение доильных аппартаов</t>
  </si>
  <si>
    <t>14 6 01 7105 0</t>
  </si>
  <si>
    <t>Строительство, реконструкция и ремонт автомобильных дорог за счет муниципального Дорожного фонда</t>
  </si>
  <si>
    <t>Д1 0 00 0000 0</t>
  </si>
  <si>
    <t>Д1 0 00 0365 0</t>
  </si>
  <si>
    <t>Муниципальная программа "Поддержка и развитие субъектов малого и среднего предпринимательства Заинского муниципального района на 2014-2016 годы"</t>
  </si>
  <si>
    <t>01 0 00 7064 0</t>
  </si>
  <si>
    <t>Государственная программа "Обеспечение  качественным жильем и услугами жилищно-коммунального хозяйства населения Республики Татарстан на 2014-2020 годы"</t>
  </si>
  <si>
    <t>04 5 00 0000 0</t>
  </si>
  <si>
    <t>Подпрограмма "Реализация мероприятий Региональной программы капитального ремонта общего имущества и многоквартирных домах, расположенных на территории РТ в 2014 -2020 годах</t>
  </si>
  <si>
    <t>04 5 01 0000 0</t>
  </si>
  <si>
    <t>Основное мероприятие Организация своевременного проведения капитального ремонта общего имущества в многоквартирных домах</t>
  </si>
  <si>
    <t>04 5 01 9601 0</t>
  </si>
  <si>
    <t>Обеспечение мероприятий по капитальному ремонту многоквартирных домов,включенных в состав Республиканской программы проведения капитального ремонта многоквартирных домов</t>
  </si>
  <si>
    <t>Капитальный ремонт жилищного фонда не включенный в состав Республиканской программы по капитальному ремонту многоквартирных домов</t>
  </si>
  <si>
    <t>Ж1 0 00 7603 0</t>
  </si>
  <si>
    <t>99 0 00 7505 0</t>
  </si>
  <si>
    <t>Мероприятия по благоустройству</t>
  </si>
  <si>
    <t>Б1 0 00 0000 0</t>
  </si>
  <si>
    <t>Прочие мероприятия по благоустройству</t>
  </si>
  <si>
    <t>Б1 0 00 7805 0</t>
  </si>
  <si>
    <t>09 0 00 0000 0</t>
  </si>
  <si>
    <t xml:space="preserve">Мероприятия по  экологической безопасности Заинского муниципального района </t>
  </si>
  <si>
    <t>09 1 01 7446 0</t>
  </si>
  <si>
    <t>01 0 00 0000 0</t>
  </si>
  <si>
    <t>01 1 00 0000 0</t>
  </si>
  <si>
    <t>Основное мероприятие "Профилактика инфекционных заболеванйий, включая иммунопрофилактику"</t>
  </si>
  <si>
    <t>01 1 02 0000 0</t>
  </si>
  <si>
    <t>01 1 02 0211 0</t>
  </si>
  <si>
    <t>Пенсионное обеспечение</t>
  </si>
  <si>
    <t>Доплаты к пенсиям дополнительное пенсионное обеспечение</t>
  </si>
  <si>
    <t>99 0 00 4910 0</t>
  </si>
  <si>
    <t>Подпрограмма "Социальные выплаты на 2014-2020 годы"</t>
  </si>
  <si>
    <t>03 1 00 0000 0</t>
  </si>
  <si>
    <t>Основное мероприятие "Предоставление мер социальной поддержки отдельным категориям граждан"</t>
  </si>
  <si>
    <t>03 1 01 0000 0</t>
  </si>
  <si>
    <t>03 1 01 0541 0</t>
  </si>
  <si>
    <t>Муниципальная программа "Социальная поддержка населения"</t>
  </si>
  <si>
    <t xml:space="preserve">10 </t>
  </si>
  <si>
    <t>03 1 01 0541 1</t>
  </si>
  <si>
    <t>Оказание материальной помощи</t>
  </si>
  <si>
    <t>03 1 01 0553 0</t>
  </si>
  <si>
    <t>Реализация мероприятий подпрограммы "Устойчивое развитие сельских территорий"</t>
  </si>
  <si>
    <t>14 7 01 5018 0</t>
  </si>
  <si>
    <t>Софинансируемые расходы на реализацию мероприятий подпрограммы "Устойчивое развитие сельских территорий"</t>
  </si>
  <si>
    <t>14 7 01 R018 0</t>
  </si>
  <si>
    <t>99 0 00 0203 0</t>
  </si>
  <si>
    <t>Проведение выборов  и референдумов</t>
  </si>
  <si>
    <t>Проведение рефрендумов</t>
  </si>
  <si>
    <t>99 0 00 0201 5</t>
  </si>
  <si>
    <t>Диспансеризация муниципальных служащих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</si>
  <si>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</si>
  <si>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99 0 00 2540 0</t>
  </si>
  <si>
    <t>Межбюджетные трансферты,передаваемые бюджетам муниципальных образований для компенсации дополнительных расходов, возникших в результате решений,принятых органами власти другого уровня</t>
  </si>
  <si>
    <t>99 0 00 2515 1</t>
  </si>
  <si>
    <t>99 0 00 2514 1</t>
  </si>
  <si>
    <t>Водное хозяйство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</si>
  <si>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</si>
  <si>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04 8 04 1420 0</t>
  </si>
  <si>
    <t>Выравнивание бюджетной обеспеченности за счет предоставления субсидий бюджетам муниципальных районов на предоставление межбюджетных трансфертов бюджетам поселений</t>
  </si>
  <si>
    <t>99 0 00 8004 0</t>
  </si>
  <si>
    <t>99 0 00 8006 0</t>
  </si>
  <si>
    <t>02 2 08 2530 2</t>
  </si>
  <si>
    <t>02 0 00 0000 0</t>
  </si>
  <si>
    <t>Дошкольное образование</t>
  </si>
  <si>
    <t>02 1 00 0000 0</t>
  </si>
  <si>
    <t>Реализация государственных полномочий на обеспечение государственных гарантий и реализации прав на общедоступного и бесплатного дошкольного образования в муниципальных дошкольных образовательных организациях</t>
  </si>
  <si>
    <t>02 1 01 2537 0</t>
  </si>
  <si>
    <t>Обеспечение деятельности дошкольных образовательных организаций</t>
  </si>
  <si>
    <t>02 1 03 4200 0</t>
  </si>
  <si>
    <t>Мероприятия в области образования,направленные на поддержку молодых специалистов в дошкольных образовательных организациях</t>
  </si>
  <si>
    <t>02 1 04 4362 5</t>
  </si>
  <si>
    <t>02 2 00 0000 0</t>
  </si>
  <si>
    <t xml:space="preserve">Мероприятия в области образования,направленные на поддержку молодых специалистов в  общеобразовательных организациях </t>
  </si>
  <si>
    <t>02 2 01 4362 4</t>
  </si>
  <si>
    <t>Обеспечение деятельности общеобразовательных организаций,включая  школы-детские сады</t>
  </si>
  <si>
    <t>02 2 02 4210 0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</si>
  <si>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дошкольного,начального общего,основного общего,среднего общего 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организациях"</t>
  </si>
  <si>
    <t>02 2 08 2528 0</t>
  </si>
  <si>
    <t>Дополнительное образование</t>
  </si>
  <si>
    <t>02 3 00 0000 0</t>
  </si>
  <si>
    <t>Обеспечение деятельности многопрофильных организаций дополнительного образования, реализующих дополнительные общеобразовательные программы</t>
  </si>
  <si>
    <t>02 3 01 4231 0</t>
  </si>
  <si>
    <t>Обеспечение деятельности организаций дополнительного образования художествнно-эстетической направленности,реализующих дополнительные образовательные программы</t>
  </si>
  <si>
    <t>02 3 01 4232 0</t>
  </si>
  <si>
    <t xml:space="preserve">Мероприятия в области образования,направленные на поддержку молодых специалистов в многопрофильных организациях дополнительного образования </t>
  </si>
  <si>
    <t>02 3 04 4362 0</t>
  </si>
  <si>
    <t>02 3 04 4362 1</t>
  </si>
  <si>
    <t>02 3 04 4362 2</t>
  </si>
  <si>
    <t>Молодежная политика</t>
  </si>
  <si>
    <t>Молодежная политика, физическая культура и спорт</t>
  </si>
  <si>
    <t>10 0 00 0000 0</t>
  </si>
  <si>
    <t>Мероприятия по организации отдыха, оздоровления, занятости детей и молодежи</t>
  </si>
  <si>
    <t>10 2 01 2132 0</t>
  </si>
  <si>
    <t>Развитие образования в Заинском муниципальном районе</t>
  </si>
  <si>
    <t>Гранты педагогическим работникам "Наш новый учитель"</t>
  </si>
  <si>
    <t>02 2 09 2111 0</t>
  </si>
  <si>
    <t>Единовременные выплаты в виде стипендии образовательных организаций высшего образования</t>
  </si>
  <si>
    <t>02 4 03 2111 0</t>
  </si>
  <si>
    <t>Проведение мероприятий для детей  и молодежи</t>
  </si>
  <si>
    <t>02 5 01 4360 0</t>
  </si>
  <si>
    <t>Учебно-методические кабинеты,централизованные бухгалтерии,группы хозяйственного обслуживания,межшкольные учебно-производственные комбинаты,логопедические пункты</t>
  </si>
  <si>
    <t>02 5 02 0000 0</t>
  </si>
  <si>
    <t>02 5 02 4520 0</t>
  </si>
  <si>
    <t>Реализация государственных полномочий по методическому и информационн-технологическому обеспечению образовательной деятельности</t>
  </si>
  <si>
    <t>02 2 08 2530 1</t>
  </si>
  <si>
    <t>Проведение прочих мероприятий в области кульутры</t>
  </si>
  <si>
    <t>08 6 01 1099 0</t>
  </si>
  <si>
    <t>03 1 01 0552 0</t>
  </si>
  <si>
    <t>Обеспечение деятельности организаций дополнительного образования художествнно-эстетической направленности, реализующих дополнительные образовательные программы</t>
  </si>
  <si>
    <t xml:space="preserve">Культура </t>
  </si>
  <si>
    <t>08 0 00 0000 0</t>
  </si>
  <si>
    <t>Музейное дело</t>
  </si>
  <si>
    <t>08 1 00 0000 0</t>
  </si>
  <si>
    <t>Обеспечение деятельности музеев</t>
  </si>
  <si>
    <t>08 1 01 4409 0</t>
  </si>
  <si>
    <t>Библиотечное дело</t>
  </si>
  <si>
    <t>08 3 00 0000 0</t>
  </si>
  <si>
    <t>Обеспечение деятельности библиотек</t>
  </si>
  <si>
    <t>08 3 01 4409 0</t>
  </si>
  <si>
    <t>Комплектование книжных фондов библиотек муниципальных образований за счет средств федерального бюджета</t>
  </si>
  <si>
    <t>08 3 01 5144 0</t>
  </si>
  <si>
    <t>Клубные,концертные организации и организации  исполнительского искусства</t>
  </si>
  <si>
    <t>08 4 00 0000 0</t>
  </si>
  <si>
    <t>Обеспечение деятельности клубов и культурно-досуговых центров</t>
  </si>
  <si>
    <t>08 4 01 4409 1</t>
  </si>
  <si>
    <t xml:space="preserve"> Проведение  мероприятий в области культуры</t>
  </si>
  <si>
    <t>08 6 00 0000 0</t>
  </si>
  <si>
    <t>Государственная поддержка лучших работников культуры муниципальных учреждений культуры, находящихся на территориях сельских поселений за счет средств феддерального бюджета</t>
  </si>
  <si>
    <t>08 Ж 01 5148 0</t>
  </si>
  <si>
    <t>08 5 00 0000 0</t>
  </si>
  <si>
    <t>Обеспечение деятельности киноучреждений</t>
  </si>
  <si>
    <t>08 5 01 4409 0</t>
  </si>
  <si>
    <t>Грантовая поддержка Правительства РТ киноучреждению</t>
  </si>
  <si>
    <t>08 7 01 4405 0</t>
  </si>
  <si>
    <t>08 Ж 01 0000 0</t>
  </si>
  <si>
    <t>08 Ж 01 4520 0</t>
  </si>
  <si>
    <t>Мероприятия в области образования,направленные на поддержку молодых специалистов в организациях дополнительного образования спортивной направленности ДЮСШ</t>
  </si>
  <si>
    <t>02 3 04 4362 3</t>
  </si>
  <si>
    <t xml:space="preserve">Дополнительное образование </t>
  </si>
  <si>
    <t>Обеспечение деятельности организаций дополнительного образования спортивной направленности (ДЮСШ),реализующих дополнительные общеобразовательные программы</t>
  </si>
  <si>
    <t>02 3 01 4233 0</t>
  </si>
  <si>
    <t>Мероприятия,направленные  на поддержку тренеров-преподавателей и спортсменов-инструкторов,работающих в учреждениях по внешкольной работе с детьми за высокие результаты</t>
  </si>
  <si>
    <t>10 1 01 4233 0</t>
  </si>
  <si>
    <t>10 1 01 4365 0</t>
  </si>
  <si>
    <t>10 1 00 0000 0</t>
  </si>
  <si>
    <t>Мероприятия  физической культуры и спорта в области массового спорта</t>
  </si>
  <si>
    <t>10 1 01 1287 0</t>
  </si>
  <si>
    <t>99 0 00 2524 0</t>
  </si>
  <si>
    <t>10 4 00 0000 0</t>
  </si>
  <si>
    <t>10 4 01 4310 0</t>
  </si>
  <si>
    <t>Обеспечение деятельности учреждений молодежной политики</t>
  </si>
  <si>
    <t>10 4 01 4319 0</t>
  </si>
  <si>
    <t xml:space="preserve">к решению Совета Заинского </t>
  </si>
  <si>
    <t>"Об исполнении бюджета Заинского</t>
  </si>
  <si>
    <t>Расходы</t>
  </si>
  <si>
    <t xml:space="preserve"> бюджета  Заинского муниципального района по ведомственной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</si>
  <si>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</si>
  <si>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</si>
  <si>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 xml:space="preserve"> 107 00000 00 0000 000</t>
  </si>
  <si>
    <t xml:space="preserve"> 107 01020 01 0000 110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</si>
  <si>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</si>
  <si>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111 05075 05 0000 120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</si>
  <si>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</si>
  <si>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 xml:space="preserve"> 114 06025 05 0000 430</t>
  </si>
  <si>
    <t>Доходы от возмещения ущерба при возникновении страховых случаев</t>
  </si>
  <si>
    <t xml:space="preserve"> 116 23000 00 0000 140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</si>
  <si>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</si>
  <si>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БЕЗВОЗМЕЗДНЫЕ ПОСТУПЛЕНИЯ</t>
  </si>
  <si>
    <t xml:space="preserve"> 207 00000 00 0000 000</t>
  </si>
  <si>
    <t>Прочие безвозмездные поступления в бюджеты муниципальных районов</t>
  </si>
  <si>
    <t xml:space="preserve"> 207 05030 05 0000 180</t>
  </si>
  <si>
    <t xml:space="preserve"> 111 05013 13 0000 120</t>
  </si>
  <si>
    <t>Поощрение граждан в связи с 90 летием</t>
  </si>
  <si>
    <t>Организация и проведение мероприятий</t>
  </si>
  <si>
    <t xml:space="preserve"> 111 05020 00 0000 120</t>
  </si>
  <si>
    <t xml:space="preserve"> 111 05300 05 0000 120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</si>
  <si>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</si>
  <si>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</si>
  <si>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111 07000 00 0000 120</t>
  </si>
  <si>
    <t>Платежи от государственных и муниципальных унитарных предприятий</t>
  </si>
  <si>
    <t>114 02052 05 0000 440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</si>
  <si>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</si>
  <si>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</si>
  <si>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</si>
  <si>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116 06000 01 0000 140</t>
  </si>
  <si>
    <t>Денежные взыскания (штрафы) за нарушение законодательства о применении контроль-кассовой техники при осуществлении наличных денежных расчетов и (или) расчетов с использованием платежных карт</t>
  </si>
  <si>
    <t>202 29999 05 0000 151</t>
  </si>
  <si>
    <t>202 25519 05 0000 151</t>
  </si>
  <si>
    <t>Субсидия бюджетам муниципальных районов на поддержку отрасли культуры</t>
  </si>
  <si>
    <t xml:space="preserve"> 202 35930 05 0000 151</t>
  </si>
  <si>
    <t xml:space="preserve"> 202 30024 05 0000 151</t>
  </si>
  <si>
    <t xml:space="preserve"> 202 35118 05 0000 151</t>
  </si>
  <si>
    <t>202 35120 05 0000 151</t>
  </si>
  <si>
    <t>202 40000 00 0000 151</t>
  </si>
  <si>
    <t>117 01050 05 0000 180</t>
  </si>
  <si>
    <t>117 00000 00 0000 000</t>
  </si>
  <si>
    <t>ПРОЧИЕ НЕНАЛОГОВЫЕ ДОХОДЫ</t>
  </si>
  <si>
    <t>Невыясненные поступления</t>
  </si>
  <si>
    <t xml:space="preserve"> 202 40014 05 0000 151</t>
  </si>
  <si>
    <t xml:space="preserve"> 202 45160 05 0000 151</t>
  </si>
  <si>
    <t xml:space="preserve"> 202 49999 05 0000 151</t>
  </si>
  <si>
    <t xml:space="preserve"> 202 20000 00 0000 151</t>
  </si>
  <si>
    <t xml:space="preserve"> 202 20051 05 0000 151</t>
  </si>
  <si>
    <t xml:space="preserve"> 218 60010 05 0000 151</t>
  </si>
  <si>
    <t>1120,5</t>
  </si>
  <si>
    <t>99 0 00 0742 0</t>
  </si>
  <si>
    <t>Проведение мероприятий по предупреждению и ликвидации последствий чрезвычайных ситуаций и стихийных бедствий</t>
  </si>
  <si>
    <t>99 0 00 7901 0</t>
  </si>
  <si>
    <t>Поддержка предприятий потребительской кооперации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</si>
  <si>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</si>
  <si>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99 0 00 7231 0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</si>
  <si>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</si>
  <si>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99 0 00 0553 0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</si>
  <si>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 за счет средств бюджета Республики Татарстан</t>
  </si>
  <si>
    <t>Мероприятия по экологической безопасности</t>
  </si>
  <si>
    <t>02 5 01 4350 0</t>
  </si>
  <si>
    <t>Развитие организаций, осуществляющих обеспечение образовательной деятельности, оценку качества образования</t>
  </si>
  <si>
    <t>99 0 00 0551 0</t>
  </si>
  <si>
    <t>03 5 01 1320 0</t>
  </si>
  <si>
    <t>035 5 01 1320 0</t>
  </si>
  <si>
    <t>Гранты</t>
  </si>
  <si>
    <t>08 7 01 R519 3</t>
  </si>
  <si>
    <t>08 7 01 R519 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</si>
  <si>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</si>
  <si>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муниципальных учреждений культуры, находящихся на территории сельских поселений</t>
  </si>
  <si>
    <t>1652,9</t>
  </si>
  <si>
    <t>1473,6</t>
  </si>
  <si>
    <t>7455,8</t>
  </si>
  <si>
    <t>1450,8</t>
  </si>
  <si>
    <t>Прочие межбюджетные трансферты общего характера</t>
  </si>
  <si>
    <t>Поставка и установка поста охраны в здании администрации</t>
  </si>
  <si>
    <t>830 0309 9900007420 200</t>
  </si>
  <si>
    <t>831 0113 9900092350 200</t>
  </si>
  <si>
    <t>Перечисление межбюджетного трансферта на приобретение охранно-тревожной сигнализации на АЖК Дом участкового уполномоченного полиции (Бухарайское, Светлоозерское, Тюгеевское сельские поселения)</t>
  </si>
  <si>
    <t>833 0406 9900025151 500</t>
  </si>
  <si>
    <t>Перечисление межбюджетного трансферта на разработку проектно-сметной документации по объекту "Капитальный ремонт ГТС пруда с .Бегишево, с. НижнееБишево, д.Большой Батрас"</t>
  </si>
  <si>
    <t>Перечисление межбюджетного  трансферта для оплаты проекта подводящего газопровода (Александро-Слободское и Поповское сельские поселения)</t>
  </si>
  <si>
    <t>Предоставление субсидии МБУ ДК "Энергетик" на проведение мероприятий</t>
  </si>
  <si>
    <t xml:space="preserve">Предоставление субсидии МБУ ДЮСШ"Яшьлек", МБУ "ДЮСШ "Зай" на проведение мероприятий </t>
  </si>
  <si>
    <t>Предоставление субсидии МБУ ДЮСШ "Барс" на ремонт мозаики спортивного зала МБУ ДК "Энергетик" и благоустройство стадиона</t>
  </si>
  <si>
    <t>Исполнительного комитета Заинского муниципального района за 2017 год</t>
  </si>
  <si>
    <t>от "_____"________2018 г. №____</t>
  </si>
  <si>
    <t>от "____"_____________2018 г.№______</t>
  </si>
  <si>
    <t>источников финансирования дефицита бюджетов за 2017 год</t>
  </si>
  <si>
    <t xml:space="preserve"> бюджета Заинского мунципального района по разделам, подразделам классификации расходов бюджетов за 2017 год</t>
  </si>
  <si>
    <t>от "_____"______________2018 г. №______</t>
  </si>
  <si>
    <t>структуре расходов бюджета за 2017 год</t>
  </si>
  <si>
    <t>от "_____"________2018 г. №________</t>
  </si>
  <si>
    <t>от "____"____________2018 г №_______</t>
  </si>
  <si>
    <t>муниципального района за 2017 год "</t>
  </si>
  <si>
    <t>доходов бюджетов за 2017 год</t>
  </si>
  <si>
    <t>муниципального района за 2017 год"</t>
  </si>
  <si>
    <t>"Об исполнении бюджета Заинского муниципального района за 2017 год"</t>
  </si>
  <si>
    <t>Приложение 2</t>
  </si>
  <si>
    <t>Проведение  мероприятий</t>
  </si>
  <si>
    <t>Перечисление членских взносов за 2017 год в Совет муниципальных образований</t>
  </si>
  <si>
    <t xml:space="preserve">Проведение  судебной экспертизы </t>
  </si>
  <si>
    <t>Приобретение материально-технического снаряжения для отделения "Общество спасения на водах"</t>
  </si>
  <si>
    <t>Финансовое обеспечение деятельности МКУ "ЕДДС ЗМР"</t>
  </si>
  <si>
    <t>Разбор овощехранилища и обшивка фасадной части теплого перехода фасада здания по ул. Ленина 26</t>
  </si>
  <si>
    <t>Проведение референдума по самообложению граждан сельских поселений</t>
  </si>
  <si>
    <t>Проведение отчетного XVI заседания Совета ЗМР</t>
  </si>
  <si>
    <t>проект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</si>
</sst>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000000.0"/>
    <numFmt numFmtId="176" formatCode="000000.00"/>
    <numFmt numFmtId="177" formatCode="0.000"/>
    <numFmt numFmtId="178" formatCode="#,##0.00&quot;р.&quot;"/>
    <numFmt numFmtId="179" formatCode="_-* #,##0.0_р_._-;\-* #,##0.0_р_._-;_-* &quot;-&quot;??_р_._-;_-@_-"/>
    <numFmt numFmtId="180" formatCode="_-* #,##0_р_._-;\-* #,##0_р_._-;_-* &quot;-&quot;??_р_._-;_-@_-"/>
    <numFmt numFmtId="181" formatCode="0.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#,##0.0_ ;\-#,##0.0\ "/>
    <numFmt numFmtId="186" formatCode="#,##0_ ;\-#,##0\ "/>
    <numFmt numFmtId="187" formatCode="#,##0.00_ ;\-#,##0.00\ "/>
    <numFmt numFmtId="188" formatCode="_-* #,##0.0_р_._-;\-* #,##0.0_р_._-;_-* &quot;-&quot;?_р_._-;_-@_-"/>
    <numFmt numFmtId="189" formatCode="0.00000"/>
    <numFmt numFmtId="190" formatCode="0.000000"/>
    <numFmt numFmtId="191" formatCode="0.0000000"/>
    <numFmt numFmtId="192" formatCode="_-* #,##0.0&quot;р.&quot;_-;\-* #,##0.0&quot;р.&quot;_-;_-* &quot;-&quot;?&quot;р.&quot;_-;_-@_-"/>
    <numFmt numFmtId="193" formatCode="_-* #,##0.00&quot;р.&quot;_-;\-* #,##0.00&quot;р.&quot;_-;_-* &quot;-&quot;?&quot;р.&quot;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#,##0.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9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0" fillId="36" borderId="1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11" fillId="9" borderId="2" applyNumberFormat="0" applyAlignment="0" applyProtection="0"/>
    <xf numFmtId="0" fontId="41" fillId="37" borderId="3" applyNumberFormat="0" applyAlignment="0" applyProtection="0"/>
    <xf numFmtId="0" fontId="12" fillId="38" borderId="4" applyNumberFormat="0" applyAlignment="0" applyProtection="0"/>
    <xf numFmtId="0" fontId="12" fillId="38" borderId="4" applyNumberFormat="0" applyAlignment="0" applyProtection="0"/>
    <xf numFmtId="0" fontId="12" fillId="38" borderId="4" applyNumberFormat="0" applyAlignment="0" applyProtection="0"/>
    <xf numFmtId="0" fontId="12" fillId="38" borderId="4" applyNumberFormat="0" applyAlignment="0" applyProtection="0"/>
    <xf numFmtId="0" fontId="12" fillId="38" borderId="4" applyNumberFormat="0" applyAlignment="0" applyProtection="0"/>
    <xf numFmtId="0" fontId="12" fillId="38" borderId="4" applyNumberFormat="0" applyAlignment="0" applyProtection="0"/>
    <xf numFmtId="0" fontId="42" fillId="37" borderId="1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7" fillId="39" borderId="13" applyNumberFormat="0" applyAlignment="0" applyProtection="0"/>
    <xf numFmtId="0" fontId="18" fillId="40" borderId="14" applyNumberFormat="0" applyAlignment="0" applyProtection="0"/>
    <xf numFmtId="0" fontId="18" fillId="40" borderId="14" applyNumberFormat="0" applyAlignment="0" applyProtection="0"/>
    <xf numFmtId="0" fontId="18" fillId="40" borderId="14" applyNumberFormat="0" applyAlignment="0" applyProtection="0"/>
    <xf numFmtId="0" fontId="18" fillId="40" borderId="14" applyNumberFormat="0" applyAlignment="0" applyProtection="0"/>
    <xf numFmtId="0" fontId="18" fillId="40" borderId="14" applyNumberFormat="0" applyAlignment="0" applyProtection="0"/>
    <xf numFmtId="0" fontId="18" fillId="40" borderId="14" applyNumberFormat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17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47" borderId="0" xfId="0" applyFont="1" applyFill="1" applyBorder="1" applyAlignment="1">
      <alignment horizontal="center"/>
    </xf>
    <xf numFmtId="172" fontId="27" fillId="47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301" applyNumberFormat="1" applyFont="1" applyAlignment="1">
      <alignment horizontal="center"/>
    </xf>
    <xf numFmtId="49" fontId="26" fillId="0" borderId="0" xfId="0" applyNumberFormat="1" applyFont="1" applyAlignment="1">
      <alignment/>
    </xf>
    <xf numFmtId="172" fontId="26" fillId="0" borderId="0" xfId="0" applyNumberFormat="1" applyFont="1" applyAlignment="1">
      <alignment horizontal="center"/>
    </xf>
    <xf numFmtId="0" fontId="27" fillId="0" borderId="0" xfId="0" applyFont="1" applyAlignment="1">
      <alignment wrapText="1"/>
    </xf>
    <xf numFmtId="49" fontId="27" fillId="0" borderId="0" xfId="0" applyNumberFormat="1" applyFont="1" applyAlignment="1">
      <alignment horizontal="center"/>
    </xf>
    <xf numFmtId="172" fontId="27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172" fontId="27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47" borderId="0" xfId="0" applyFont="1" applyFill="1" applyAlignment="1">
      <alignment/>
    </xf>
    <xf numFmtId="172" fontId="26" fillId="47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47" borderId="20" xfId="0" applyFont="1" applyFill="1" applyBorder="1" applyAlignment="1">
      <alignment horizontal="center"/>
    </xf>
    <xf numFmtId="172" fontId="6" fillId="47" borderId="2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17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72" fontId="28" fillId="0" borderId="0" xfId="0" applyNumberFormat="1" applyFont="1" applyBorder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172" fontId="2" fillId="0" borderId="0" xfId="0" applyNumberFormat="1" applyFont="1" applyFill="1" applyAlignment="1">
      <alignment horizontal="center" vertical="top"/>
    </xf>
    <xf numFmtId="0" fontId="29" fillId="0" borderId="0" xfId="0" applyFont="1" applyAlignment="1">
      <alignment vertical="top" wrapText="1"/>
    </xf>
    <xf numFmtId="172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wrapText="1"/>
    </xf>
    <xf numFmtId="172" fontId="3" fillId="0" borderId="0" xfId="0" applyNumberFormat="1" applyFont="1" applyAlignment="1">
      <alignment horizontal="center" vertical="top"/>
    </xf>
    <xf numFmtId="0" fontId="26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172" fontId="26" fillId="0" borderId="2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3" fontId="28" fillId="0" borderId="0" xfId="0" applyNumberFormat="1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0" fillId="0" borderId="0" xfId="0" applyFont="1" applyAlignment="1">
      <alignment horizontal="right"/>
    </xf>
    <xf numFmtId="0" fontId="2" fillId="47" borderId="21" xfId="0" applyFont="1" applyFill="1" applyBorder="1" applyAlignment="1">
      <alignment horizontal="center"/>
    </xf>
    <xf numFmtId="0" fontId="2" fillId="47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2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29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47" borderId="0" xfId="0" applyFont="1" applyFill="1" applyAlignment="1">
      <alignment/>
    </xf>
    <xf numFmtId="0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9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center"/>
    </xf>
    <xf numFmtId="49" fontId="3" fillId="0" borderId="0" xfId="301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6" fillId="0" borderId="0" xfId="263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2" fillId="47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29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1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296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—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—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—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—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—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—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—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—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—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—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—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— акцент1" xfId="99"/>
    <cellStyle name="60% - Акцент1 2" xfId="100"/>
    <cellStyle name="60% - Акцент1 3" xfId="101"/>
    <cellStyle name="60% - Акцент1 4" xfId="102"/>
    <cellStyle name="60% - Акцент1 5" xfId="103"/>
    <cellStyle name="60% - Акцент1 6" xfId="104"/>
    <cellStyle name="60% - Акцент1 7" xfId="105"/>
    <cellStyle name="60% — акцент2" xfId="106"/>
    <cellStyle name="60% - Акцент2 2" xfId="107"/>
    <cellStyle name="60% - Акцент2 3" xfId="108"/>
    <cellStyle name="60% - Акцент2 4" xfId="109"/>
    <cellStyle name="60% - Акцент2 5" xfId="110"/>
    <cellStyle name="60% - Акцент2 6" xfId="111"/>
    <cellStyle name="60% - Акцент2 7" xfId="112"/>
    <cellStyle name="60% — акцент3" xfId="113"/>
    <cellStyle name="60% - Акцент3 2" xfId="114"/>
    <cellStyle name="60% - Акцент3 3" xfId="115"/>
    <cellStyle name="60% - Акцент3 4" xfId="116"/>
    <cellStyle name="60% - Акцент3 5" xfId="117"/>
    <cellStyle name="60% - Акцент3 6" xfId="118"/>
    <cellStyle name="60% - Акцент3 7" xfId="119"/>
    <cellStyle name="60% — акцент4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4 6" xfId="125"/>
    <cellStyle name="60% - Акцент4 7" xfId="126"/>
    <cellStyle name="60% — акцент5" xfId="127"/>
    <cellStyle name="60% - Акцент5 2" xfId="128"/>
    <cellStyle name="60% - Акцент5 3" xfId="129"/>
    <cellStyle name="60% - Акцент5 4" xfId="130"/>
    <cellStyle name="60% - Акцент5 5" xfId="131"/>
    <cellStyle name="60% - Акцент5 6" xfId="132"/>
    <cellStyle name="60% - Акцент5 7" xfId="133"/>
    <cellStyle name="60% — акцент6" xfId="134"/>
    <cellStyle name="60% - Акцент6 2" xfId="135"/>
    <cellStyle name="60% - Акцент6 3" xfId="136"/>
    <cellStyle name="60% - Акцент6 4" xfId="137"/>
    <cellStyle name="60% - Акцент6 5" xfId="138"/>
    <cellStyle name="60% - Акцент6 6" xfId="139"/>
    <cellStyle name="60% - Акцент6 7" xfId="140"/>
    <cellStyle name="Акцент1" xfId="141"/>
    <cellStyle name="Акцент1 2" xfId="142"/>
    <cellStyle name="Акцент1 3" xfId="143"/>
    <cellStyle name="Акцент1 4" xfId="144"/>
    <cellStyle name="Акцент1 5" xfId="145"/>
    <cellStyle name="Акцент1 6" xfId="146"/>
    <cellStyle name="Акцент1 7" xfId="147"/>
    <cellStyle name="Акцент2" xfId="148"/>
    <cellStyle name="Акцент2 2" xfId="149"/>
    <cellStyle name="Акцент2 3" xfId="150"/>
    <cellStyle name="Акцент2 4" xfId="151"/>
    <cellStyle name="Акцент2 5" xfId="152"/>
    <cellStyle name="Акцент2 6" xfId="153"/>
    <cellStyle name="Акцент2 7" xfId="154"/>
    <cellStyle name="Акцент3" xfId="155"/>
    <cellStyle name="Акцент3 2" xfId="156"/>
    <cellStyle name="Акцент3 3" xfId="157"/>
    <cellStyle name="Акцент3 4" xfId="158"/>
    <cellStyle name="Акцент3 5" xfId="159"/>
    <cellStyle name="Акцент3 6" xfId="160"/>
    <cellStyle name="Акцент3 7" xfId="161"/>
    <cellStyle name="Акцент4" xfId="162"/>
    <cellStyle name="Акцент4 2" xfId="163"/>
    <cellStyle name="Акцент4 3" xfId="164"/>
    <cellStyle name="Акцент4 4" xfId="165"/>
    <cellStyle name="Акцент4 5" xfId="166"/>
    <cellStyle name="Акцент4 6" xfId="167"/>
    <cellStyle name="Акцент4 7" xfId="168"/>
    <cellStyle name="Акцент5" xfId="169"/>
    <cellStyle name="Акцент5 2" xfId="170"/>
    <cellStyle name="Акцент5 3" xfId="171"/>
    <cellStyle name="Акцент5 4" xfId="172"/>
    <cellStyle name="Акцент5 5" xfId="173"/>
    <cellStyle name="Акцент5 6" xfId="174"/>
    <cellStyle name="Акцент5 7" xfId="175"/>
    <cellStyle name="Акцент6" xfId="176"/>
    <cellStyle name="Акцент6 2" xfId="177"/>
    <cellStyle name="Акцент6 3" xfId="178"/>
    <cellStyle name="Акцент6 4" xfId="179"/>
    <cellStyle name="Акцент6 5" xfId="180"/>
    <cellStyle name="Акцент6 6" xfId="181"/>
    <cellStyle name="Акцент6 7" xfId="182"/>
    <cellStyle name="Ввод " xfId="183"/>
    <cellStyle name="Ввод  2" xfId="184"/>
    <cellStyle name="Ввод  3" xfId="185"/>
    <cellStyle name="Ввод  4" xfId="186"/>
    <cellStyle name="Ввод  5" xfId="187"/>
    <cellStyle name="Ввод  6" xfId="188"/>
    <cellStyle name="Ввод  7" xfId="189"/>
    <cellStyle name="Вывод" xfId="190"/>
    <cellStyle name="Вывод 2" xfId="191"/>
    <cellStyle name="Вывод 3" xfId="192"/>
    <cellStyle name="Вывод 4" xfId="193"/>
    <cellStyle name="Вывод 5" xfId="194"/>
    <cellStyle name="Вывод 6" xfId="195"/>
    <cellStyle name="Вывод 7" xfId="196"/>
    <cellStyle name="Вычисление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Hyperlink" xfId="204"/>
    <cellStyle name="Currency" xfId="205"/>
    <cellStyle name="Currency [0]" xfId="206"/>
    <cellStyle name="Заголовок 1" xfId="207"/>
    <cellStyle name="Заголовок 1 2" xfId="208"/>
    <cellStyle name="Заголовок 1 3" xfId="209"/>
    <cellStyle name="Заголовок 1 4" xfId="210"/>
    <cellStyle name="Заголовок 1 5" xfId="211"/>
    <cellStyle name="Заголовок 1 6" xfId="212"/>
    <cellStyle name="Заголовок 1 7" xfId="213"/>
    <cellStyle name="Заголовок 2" xfId="214"/>
    <cellStyle name="Заголовок 2 2" xfId="215"/>
    <cellStyle name="Заголовок 2 3" xfId="216"/>
    <cellStyle name="Заголовок 2 4" xfId="217"/>
    <cellStyle name="Заголовок 2 5" xfId="218"/>
    <cellStyle name="Заголовок 2 6" xfId="219"/>
    <cellStyle name="Заголовок 2 7" xfId="220"/>
    <cellStyle name="Заголовок 3" xfId="221"/>
    <cellStyle name="Заголовок 3 2" xfId="222"/>
    <cellStyle name="Заголовок 3 3" xfId="223"/>
    <cellStyle name="Заголовок 3 4" xfId="224"/>
    <cellStyle name="Заголовок 3 5" xfId="225"/>
    <cellStyle name="Заголовок 3 6" xfId="226"/>
    <cellStyle name="Заголовок 3 7" xfId="227"/>
    <cellStyle name="Заголовок 4" xfId="228"/>
    <cellStyle name="Заголовок 4 2" xfId="229"/>
    <cellStyle name="Заголовок 4 3" xfId="230"/>
    <cellStyle name="Заголовок 4 4" xfId="231"/>
    <cellStyle name="Заголовок 4 5" xfId="232"/>
    <cellStyle name="Заголовок 4 6" xfId="233"/>
    <cellStyle name="Заголовок 4 7" xfId="234"/>
    <cellStyle name="Итог" xfId="235"/>
    <cellStyle name="Итог 2" xfId="236"/>
    <cellStyle name="Итог 3" xfId="237"/>
    <cellStyle name="Итог 4" xfId="238"/>
    <cellStyle name="Итог 5" xfId="239"/>
    <cellStyle name="Итог 6" xfId="240"/>
    <cellStyle name="Итог 7" xfId="241"/>
    <cellStyle name="Контрольная ячейка" xfId="242"/>
    <cellStyle name="Контрольная ячейка 2" xfId="243"/>
    <cellStyle name="Контрольная ячейка 3" xfId="244"/>
    <cellStyle name="Контрольная ячейка 4" xfId="245"/>
    <cellStyle name="Контрольная ячейка 5" xfId="246"/>
    <cellStyle name="Контрольная ячейка 6" xfId="247"/>
    <cellStyle name="Контрольная ячейка 7" xfId="248"/>
    <cellStyle name="Название" xfId="249"/>
    <cellStyle name="Название 2" xfId="250"/>
    <cellStyle name="Название 3" xfId="251"/>
    <cellStyle name="Название 4" xfId="252"/>
    <cellStyle name="Название 5" xfId="253"/>
    <cellStyle name="Название 6" xfId="254"/>
    <cellStyle name="Название 7" xfId="255"/>
    <cellStyle name="Нейтральный" xfId="256"/>
    <cellStyle name="Нейтральный 2" xfId="257"/>
    <cellStyle name="Нейтральный 3" xfId="258"/>
    <cellStyle name="Нейтральный 4" xfId="259"/>
    <cellStyle name="Нейтральный 5" xfId="260"/>
    <cellStyle name="Нейтральный 6" xfId="261"/>
    <cellStyle name="Нейтральный 7" xfId="262"/>
    <cellStyle name="Обычный 40" xfId="263"/>
    <cellStyle name="Followed Hyperlink" xfId="264"/>
    <cellStyle name="Плохой" xfId="265"/>
    <cellStyle name="Плохой 2" xfId="266"/>
    <cellStyle name="Плохой 3" xfId="267"/>
    <cellStyle name="Плохой 4" xfId="268"/>
    <cellStyle name="Плохой 5" xfId="269"/>
    <cellStyle name="Плохой 6" xfId="270"/>
    <cellStyle name="Плохой 7" xfId="271"/>
    <cellStyle name="Пояснение" xfId="272"/>
    <cellStyle name="Пояснение 2" xfId="273"/>
    <cellStyle name="Пояснение 3" xfId="274"/>
    <cellStyle name="Пояснение 4" xfId="275"/>
    <cellStyle name="Пояснение 5" xfId="276"/>
    <cellStyle name="Пояснение 6" xfId="277"/>
    <cellStyle name="Пояснение 7" xfId="278"/>
    <cellStyle name="Примечание" xfId="279"/>
    <cellStyle name="Примечание 2" xfId="280"/>
    <cellStyle name="Примечание 3" xfId="281"/>
    <cellStyle name="Примечание 4" xfId="282"/>
    <cellStyle name="Примечание 5" xfId="283"/>
    <cellStyle name="Примечание 6" xfId="284"/>
    <cellStyle name="Примечание 7" xfId="285"/>
    <cellStyle name="Percent" xfId="286"/>
    <cellStyle name="Связанная ячейка" xfId="287"/>
    <cellStyle name="Связанная ячейка 2" xfId="288"/>
    <cellStyle name="Связанная ячейка 3" xfId="289"/>
    <cellStyle name="Связанная ячейка 4" xfId="290"/>
    <cellStyle name="Связанная ячейка 5" xfId="291"/>
    <cellStyle name="Связанная ячейка 6" xfId="292"/>
    <cellStyle name="Связанная ячейка 7" xfId="293"/>
    <cellStyle name="Текст предупреждения" xfId="294"/>
    <cellStyle name="Текст предупреждения 2" xfId="295"/>
    <cellStyle name="Текст предупреждения 3" xfId="296"/>
    <cellStyle name="Текст предупреждения 4" xfId="297"/>
    <cellStyle name="Текст предупреждения 5" xfId="298"/>
    <cellStyle name="Текст предупреждения 6" xfId="299"/>
    <cellStyle name="Текст предупреждения 7" xfId="300"/>
    <cellStyle name="Comma" xfId="301"/>
    <cellStyle name="Comma [0]" xfId="302"/>
    <cellStyle name="Хороший" xfId="303"/>
    <cellStyle name="Хороший 2" xfId="304"/>
    <cellStyle name="Хороший 3" xfId="305"/>
    <cellStyle name="Хороший 4" xfId="306"/>
    <cellStyle name="Хороший 5" xfId="307"/>
    <cellStyle name="Хороший 6" xfId="308"/>
    <cellStyle name="Хороший 7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SheetLayoutView="100" workbookViewId="0" topLeftCell="A1">
      <selection activeCell="A8" sqref="A8"/>
    </sheetView>
  </sheetViews>
  <sheetFormatPr defaultColWidth="9.00390625" defaultRowHeight="12.75"/>
  <cols>
    <col min="1" max="1" width="48.125" style="0" customWidth="1"/>
    <col min="2" max="2" width="12.25390625" style="0" customWidth="1"/>
    <col min="3" max="3" width="26.25390625" style="0" customWidth="1"/>
    <col min="4" max="4" width="17.125" style="0" customWidth="1"/>
  </cols>
  <sheetData>
    <row r="1" spans="1:4" ht="12.75">
      <c r="A1" s="1"/>
      <c r="B1" s="1"/>
      <c r="C1" s="1"/>
      <c r="D1" s="1"/>
    </row>
    <row r="2" spans="1:4" ht="12.75">
      <c r="A2" s="103" t="s">
        <v>216</v>
      </c>
      <c r="B2" s="103"/>
      <c r="C2" s="103"/>
      <c r="D2" s="103"/>
    </row>
    <row r="3" spans="1:4" ht="12.75">
      <c r="A3" s="103" t="s">
        <v>249</v>
      </c>
      <c r="B3" s="103"/>
      <c r="C3" s="103"/>
      <c r="D3" s="103"/>
    </row>
    <row r="4" spans="1:4" ht="12.75">
      <c r="A4" s="103" t="s">
        <v>238</v>
      </c>
      <c r="B4" s="103"/>
      <c r="C4" s="103"/>
      <c r="D4" s="103"/>
    </row>
    <row r="5" spans="1:4" ht="12.75">
      <c r="A5" s="103" t="s">
        <v>105</v>
      </c>
      <c r="B5" s="103"/>
      <c r="C5" s="103"/>
      <c r="D5" s="103"/>
    </row>
    <row r="6" spans="1:4" ht="12.75">
      <c r="A6" s="103" t="s">
        <v>642</v>
      </c>
      <c r="B6" s="103"/>
      <c r="C6" s="103"/>
      <c r="D6" s="103"/>
    </row>
    <row r="7" spans="1:4" ht="12.75">
      <c r="A7" s="66"/>
      <c r="B7" s="66"/>
      <c r="C7" s="103" t="s">
        <v>641</v>
      </c>
      <c r="D7" s="103"/>
    </row>
    <row r="8" spans="1:4" ht="12.75">
      <c r="A8" s="124" t="s">
        <v>655</v>
      </c>
      <c r="B8" s="66"/>
      <c r="C8" s="66"/>
      <c r="D8" s="66"/>
    </row>
    <row r="9" spans="1:4" ht="15.75">
      <c r="A9" s="104" t="s">
        <v>107</v>
      </c>
      <c r="B9" s="104"/>
      <c r="C9" s="104"/>
      <c r="D9" s="104"/>
    </row>
    <row r="10" spans="1:4" ht="18" customHeight="1">
      <c r="A10" s="101" t="s">
        <v>236</v>
      </c>
      <c r="B10" s="101"/>
      <c r="C10" s="101"/>
      <c r="D10" s="101"/>
    </row>
    <row r="11" spans="1:4" ht="17.25" customHeight="1">
      <c r="A11" s="101" t="s">
        <v>643</v>
      </c>
      <c r="B11" s="101"/>
      <c r="C11" s="101"/>
      <c r="D11" s="101"/>
    </row>
    <row r="12" spans="1:4" ht="15.75">
      <c r="A12" s="35"/>
      <c r="B12" s="35"/>
      <c r="C12" s="1"/>
      <c r="D12" s="72" t="s">
        <v>16</v>
      </c>
    </row>
    <row r="13" spans="1:4" ht="12.75">
      <c r="A13" s="102" t="s">
        <v>34</v>
      </c>
      <c r="B13" s="102" t="s">
        <v>240</v>
      </c>
      <c r="C13" s="102" t="s">
        <v>235</v>
      </c>
      <c r="D13" s="102" t="s">
        <v>214</v>
      </c>
    </row>
    <row r="14" spans="1:4" ht="58.5" customHeight="1">
      <c r="A14" s="102"/>
      <c r="B14" s="102"/>
      <c r="C14" s="102"/>
      <c r="D14" s="102"/>
    </row>
    <row r="15" spans="1:4" ht="12.75">
      <c r="A15" s="85" t="s">
        <v>169</v>
      </c>
      <c r="B15" s="86" t="s">
        <v>109</v>
      </c>
      <c r="C15" s="86" t="s">
        <v>185</v>
      </c>
      <c r="D15" s="87">
        <f>D16+D23+D28+D39+D41+D51+D53+D57+D67+D37+D79</f>
        <v>479025.5</v>
      </c>
    </row>
    <row r="16" spans="1:4" ht="12.75">
      <c r="A16" s="85" t="s">
        <v>170</v>
      </c>
      <c r="B16" s="86" t="s">
        <v>110</v>
      </c>
      <c r="C16" s="86" t="s">
        <v>186</v>
      </c>
      <c r="D16" s="88">
        <f>D17</f>
        <v>369113.80000000005</v>
      </c>
    </row>
    <row r="17" spans="1:4" ht="12.75">
      <c r="A17" s="85" t="s">
        <v>111</v>
      </c>
      <c r="B17" s="86" t="s">
        <v>110</v>
      </c>
      <c r="C17" s="86" t="s">
        <v>168</v>
      </c>
      <c r="D17" s="88">
        <f>SUM(D18:D21)</f>
        <v>369113.80000000005</v>
      </c>
    </row>
    <row r="18" spans="1:4" ht="84" customHeight="1">
      <c r="A18" s="85" t="s">
        <v>112</v>
      </c>
      <c r="B18" s="86" t="s">
        <v>110</v>
      </c>
      <c r="C18" s="86" t="s">
        <v>165</v>
      </c>
      <c r="D18" s="88">
        <v>366443.9</v>
      </c>
    </row>
    <row r="19" spans="1:4" ht="120" customHeight="1">
      <c r="A19" s="85" t="s">
        <v>113</v>
      </c>
      <c r="B19" s="86" t="s">
        <v>110</v>
      </c>
      <c r="C19" s="86" t="s">
        <v>166</v>
      </c>
      <c r="D19" s="88">
        <v>1345.4</v>
      </c>
    </row>
    <row r="20" spans="1:4" ht="51">
      <c r="A20" s="85" t="s">
        <v>114</v>
      </c>
      <c r="B20" s="86" t="s">
        <v>110</v>
      </c>
      <c r="C20" s="86" t="s">
        <v>167</v>
      </c>
      <c r="D20" s="88">
        <v>1124.6</v>
      </c>
    </row>
    <row r="21" spans="1:4" ht="104.25" customHeight="1">
      <c r="A21" s="85" t="s">
        <v>115</v>
      </c>
      <c r="B21" s="86" t="s">
        <v>110</v>
      </c>
      <c r="C21" s="86" t="s">
        <v>178</v>
      </c>
      <c r="D21" s="88">
        <v>199.9</v>
      </c>
    </row>
    <row r="22" spans="1:4" ht="48.75" customHeight="1">
      <c r="A22" s="85" t="s">
        <v>278</v>
      </c>
      <c r="B22" s="86" t="s">
        <v>255</v>
      </c>
      <c r="C22" s="86" t="s">
        <v>279</v>
      </c>
      <c r="D22" s="88">
        <f>D23</f>
        <v>18656.8</v>
      </c>
    </row>
    <row r="23" spans="1:4" ht="37.5" customHeight="1">
      <c r="A23" s="85" t="s">
        <v>288</v>
      </c>
      <c r="B23" s="86" t="s">
        <v>255</v>
      </c>
      <c r="C23" s="86" t="s">
        <v>289</v>
      </c>
      <c r="D23" s="88">
        <f>D24+D25+D26+D27</f>
        <v>18656.8</v>
      </c>
    </row>
    <row r="24" spans="1:4" ht="86.25" customHeight="1">
      <c r="A24" s="85" t="s">
        <v>280</v>
      </c>
      <c r="B24" s="86" t="s">
        <v>255</v>
      </c>
      <c r="C24" s="86" t="s">
        <v>281</v>
      </c>
      <c r="D24" s="88">
        <v>7666.1</v>
      </c>
    </row>
    <row r="25" spans="1:4" ht="98.25" customHeight="1">
      <c r="A25" s="85" t="s">
        <v>282</v>
      </c>
      <c r="B25" s="86" t="s">
        <v>255</v>
      </c>
      <c r="C25" s="86" t="s">
        <v>285</v>
      </c>
      <c r="D25" s="88">
        <v>77.8</v>
      </c>
    </row>
    <row r="26" spans="1:4" ht="87" customHeight="1">
      <c r="A26" s="85" t="s">
        <v>283</v>
      </c>
      <c r="B26" s="86" t="s">
        <v>255</v>
      </c>
      <c r="C26" s="86" t="s">
        <v>286</v>
      </c>
      <c r="D26" s="88">
        <v>12397.6</v>
      </c>
    </row>
    <row r="27" spans="1:4" ht="84" customHeight="1">
      <c r="A27" s="85" t="s">
        <v>284</v>
      </c>
      <c r="B27" s="86" t="s">
        <v>255</v>
      </c>
      <c r="C27" s="86" t="s">
        <v>287</v>
      </c>
      <c r="D27" s="88">
        <v>-1484.7</v>
      </c>
    </row>
    <row r="28" spans="1:4" ht="12.75">
      <c r="A28" s="85" t="s">
        <v>116</v>
      </c>
      <c r="B28" s="86" t="s">
        <v>110</v>
      </c>
      <c r="C28" s="86" t="s">
        <v>179</v>
      </c>
      <c r="D28" s="88">
        <f>D29+D32+D35+D36</f>
        <v>30003.5</v>
      </c>
    </row>
    <row r="29" spans="1:4" ht="25.5">
      <c r="A29" s="85" t="s">
        <v>117</v>
      </c>
      <c r="B29" s="86" t="s">
        <v>110</v>
      </c>
      <c r="C29" s="86" t="s">
        <v>171</v>
      </c>
      <c r="D29" s="88">
        <f>D30+D31</f>
        <v>11046.3</v>
      </c>
    </row>
    <row r="30" spans="1:4" ht="25.5">
      <c r="A30" s="85" t="s">
        <v>118</v>
      </c>
      <c r="B30" s="86" t="s">
        <v>110</v>
      </c>
      <c r="C30" s="86" t="s">
        <v>172</v>
      </c>
      <c r="D30" s="88">
        <v>8258.4</v>
      </c>
    </row>
    <row r="31" spans="1:4" ht="38.25">
      <c r="A31" s="85" t="s">
        <v>119</v>
      </c>
      <c r="B31" s="86" t="s">
        <v>110</v>
      </c>
      <c r="C31" s="86" t="s">
        <v>173</v>
      </c>
      <c r="D31" s="88">
        <v>2787.9</v>
      </c>
    </row>
    <row r="32" spans="1:4" ht="25.5">
      <c r="A32" s="85" t="s">
        <v>120</v>
      </c>
      <c r="B32" s="86" t="s">
        <v>110</v>
      </c>
      <c r="C32" s="86" t="s">
        <v>174</v>
      </c>
      <c r="D32" s="88">
        <f>D33+D34</f>
        <v>18333.8</v>
      </c>
    </row>
    <row r="33" spans="1:4" ht="25.5">
      <c r="A33" s="85" t="s">
        <v>120</v>
      </c>
      <c r="B33" s="86" t="s">
        <v>110</v>
      </c>
      <c r="C33" s="86" t="s">
        <v>175</v>
      </c>
      <c r="D33" s="88">
        <v>18270.2</v>
      </c>
    </row>
    <row r="34" spans="1:4" ht="38.25">
      <c r="A34" s="85" t="s">
        <v>121</v>
      </c>
      <c r="B34" s="86" t="s">
        <v>110</v>
      </c>
      <c r="C34" s="86" t="s">
        <v>176</v>
      </c>
      <c r="D34" s="88">
        <v>63.6</v>
      </c>
    </row>
    <row r="35" spans="1:4" ht="12.75">
      <c r="A35" s="85" t="s">
        <v>122</v>
      </c>
      <c r="B35" s="86" t="s">
        <v>110</v>
      </c>
      <c r="C35" s="86" t="s">
        <v>177</v>
      </c>
      <c r="D35" s="88">
        <v>601</v>
      </c>
    </row>
    <row r="36" spans="1:4" ht="25.5">
      <c r="A36" s="85" t="s">
        <v>123</v>
      </c>
      <c r="B36" s="86" t="s">
        <v>110</v>
      </c>
      <c r="C36" s="86" t="s">
        <v>106</v>
      </c>
      <c r="D36" s="88">
        <v>22.4</v>
      </c>
    </row>
    <row r="37" spans="1:4" ht="25.5">
      <c r="A37" s="85" t="s">
        <v>549</v>
      </c>
      <c r="B37" s="86" t="s">
        <v>110</v>
      </c>
      <c r="C37" s="86" t="s">
        <v>551</v>
      </c>
      <c r="D37" s="88">
        <f>D38</f>
        <v>811.7</v>
      </c>
    </row>
    <row r="38" spans="1:4" ht="25.5">
      <c r="A38" s="85" t="s">
        <v>550</v>
      </c>
      <c r="B38" s="86" t="s">
        <v>110</v>
      </c>
      <c r="C38" s="86" t="s">
        <v>552</v>
      </c>
      <c r="D38" s="88">
        <v>811.7</v>
      </c>
    </row>
    <row r="39" spans="1:4" ht="12.75">
      <c r="A39" s="85" t="s">
        <v>124</v>
      </c>
      <c r="B39" s="86" t="s">
        <v>110</v>
      </c>
      <c r="C39" s="86" t="s">
        <v>180</v>
      </c>
      <c r="D39" s="88">
        <f>D40</f>
        <v>5379.8</v>
      </c>
    </row>
    <row r="40" spans="1:4" ht="51">
      <c r="A40" s="85" t="s">
        <v>125</v>
      </c>
      <c r="B40" s="86" t="s">
        <v>110</v>
      </c>
      <c r="C40" s="86" t="s">
        <v>181</v>
      </c>
      <c r="D40" s="88">
        <v>5379.8</v>
      </c>
    </row>
    <row r="41" spans="1:4" ht="38.25">
      <c r="A41" s="85" t="s">
        <v>126</v>
      </c>
      <c r="B41" s="86" t="s">
        <v>217</v>
      </c>
      <c r="C41" s="86" t="s">
        <v>182</v>
      </c>
      <c r="D41" s="88">
        <f>SUM(D42+D49+D50)</f>
        <v>31346.3</v>
      </c>
    </row>
    <row r="42" spans="1:4" ht="96" customHeight="1">
      <c r="A42" s="85" t="s">
        <v>127</v>
      </c>
      <c r="B42" s="86" t="s">
        <v>217</v>
      </c>
      <c r="C42" s="86" t="s">
        <v>183</v>
      </c>
      <c r="D42" s="88">
        <f>D43+D47+D48+D46</f>
        <v>31298.1</v>
      </c>
    </row>
    <row r="43" spans="1:4" ht="73.5" customHeight="1">
      <c r="A43" s="85" t="s">
        <v>128</v>
      </c>
      <c r="B43" s="86" t="s">
        <v>217</v>
      </c>
      <c r="C43" s="86" t="s">
        <v>184</v>
      </c>
      <c r="D43" s="88">
        <v>28844.1</v>
      </c>
    </row>
    <row r="44" spans="1:4" ht="84.75" customHeight="1">
      <c r="A44" s="85" t="s">
        <v>316</v>
      </c>
      <c r="B44" s="86" t="s">
        <v>217</v>
      </c>
      <c r="C44" s="86" t="s">
        <v>317</v>
      </c>
      <c r="D44" s="88">
        <v>10624</v>
      </c>
    </row>
    <row r="45" spans="1:4" ht="84" customHeight="1">
      <c r="A45" s="85" t="s">
        <v>318</v>
      </c>
      <c r="B45" s="86" t="s">
        <v>217</v>
      </c>
      <c r="C45" s="86" t="s">
        <v>564</v>
      </c>
      <c r="D45" s="88">
        <v>18220.1</v>
      </c>
    </row>
    <row r="46" spans="1:4" ht="84" customHeight="1">
      <c r="A46" s="85" t="s">
        <v>570</v>
      </c>
      <c r="B46" s="86" t="s">
        <v>217</v>
      </c>
      <c r="C46" s="86" t="s">
        <v>567</v>
      </c>
      <c r="D46" s="88">
        <v>27.2</v>
      </c>
    </row>
    <row r="47" spans="1:4" ht="76.5">
      <c r="A47" s="85" t="s">
        <v>129</v>
      </c>
      <c r="B47" s="86" t="s">
        <v>217</v>
      </c>
      <c r="C47" s="86" t="s">
        <v>187</v>
      </c>
      <c r="D47" s="88">
        <v>762.8</v>
      </c>
    </row>
    <row r="48" spans="1:4" ht="38.25">
      <c r="A48" s="85" t="s">
        <v>553</v>
      </c>
      <c r="B48" s="86" t="s">
        <v>217</v>
      </c>
      <c r="C48" s="86" t="s">
        <v>554</v>
      </c>
      <c r="D48" s="88">
        <v>1664</v>
      </c>
    </row>
    <row r="49" spans="1:4" ht="38.25">
      <c r="A49" s="85" t="s">
        <v>569</v>
      </c>
      <c r="B49" s="86" t="s">
        <v>217</v>
      </c>
      <c r="C49" s="86" t="s">
        <v>568</v>
      </c>
      <c r="D49" s="88">
        <v>2</v>
      </c>
    </row>
    <row r="50" spans="1:4" ht="25.5">
      <c r="A50" s="85" t="s">
        <v>572</v>
      </c>
      <c r="B50" s="86" t="s">
        <v>217</v>
      </c>
      <c r="C50" s="86" t="s">
        <v>571</v>
      </c>
      <c r="D50" s="88">
        <v>46.2</v>
      </c>
    </row>
    <row r="51" spans="1:4" ht="25.5">
      <c r="A51" s="85" t="s">
        <v>130</v>
      </c>
      <c r="B51" s="86" t="s">
        <v>218</v>
      </c>
      <c r="C51" s="86" t="s">
        <v>188</v>
      </c>
      <c r="D51" s="88">
        <f>SUM(D52)</f>
        <v>11107.2</v>
      </c>
    </row>
    <row r="52" spans="1:4" ht="25.5">
      <c r="A52" s="85" t="s">
        <v>131</v>
      </c>
      <c r="B52" s="86" t="s">
        <v>218</v>
      </c>
      <c r="C52" s="86" t="s">
        <v>189</v>
      </c>
      <c r="D52" s="88">
        <v>11107.2</v>
      </c>
    </row>
    <row r="53" spans="1:4" ht="38.25">
      <c r="A53" s="85" t="s">
        <v>132</v>
      </c>
      <c r="B53" s="86" t="s">
        <v>219</v>
      </c>
      <c r="C53" s="86" t="s">
        <v>190</v>
      </c>
      <c r="D53" s="88">
        <f>D54</f>
        <v>135.60000000000002</v>
      </c>
    </row>
    <row r="54" spans="1:4" ht="12.75">
      <c r="A54" s="85" t="s">
        <v>133</v>
      </c>
      <c r="B54" s="86" t="s">
        <v>219</v>
      </c>
      <c r="C54" s="86" t="s">
        <v>191</v>
      </c>
      <c r="D54" s="88">
        <f>D55+D56</f>
        <v>135.60000000000002</v>
      </c>
    </row>
    <row r="55" spans="1:4" ht="38.25">
      <c r="A55" s="85" t="s">
        <v>134</v>
      </c>
      <c r="B55" s="86" t="s">
        <v>219</v>
      </c>
      <c r="C55" s="86" t="s">
        <v>192</v>
      </c>
      <c r="D55" s="88">
        <v>78.4</v>
      </c>
    </row>
    <row r="56" spans="1:4" ht="25.5">
      <c r="A56" s="85" t="s">
        <v>135</v>
      </c>
      <c r="B56" s="86" t="s">
        <v>219</v>
      </c>
      <c r="C56" s="86" t="s">
        <v>193</v>
      </c>
      <c r="D56" s="88">
        <v>57.2</v>
      </c>
    </row>
    <row r="57" spans="1:4" ht="25.5">
      <c r="A57" s="85" t="s">
        <v>136</v>
      </c>
      <c r="B57" s="86" t="s">
        <v>217</v>
      </c>
      <c r="C57" s="86" t="s">
        <v>194</v>
      </c>
      <c r="D57" s="88">
        <f>SUM(D58+D62)</f>
        <v>6762.900000000001</v>
      </c>
    </row>
    <row r="58" spans="1:4" ht="81.75" customHeight="1">
      <c r="A58" s="85" t="s">
        <v>290</v>
      </c>
      <c r="B58" s="86" t="s">
        <v>217</v>
      </c>
      <c r="C58" s="86" t="s">
        <v>291</v>
      </c>
      <c r="D58" s="88">
        <f>SUM(D59:D61)</f>
        <v>4722.1</v>
      </c>
    </row>
    <row r="59" spans="1:4" ht="92.25" customHeight="1" hidden="1">
      <c r="A59" s="85" t="s">
        <v>298</v>
      </c>
      <c r="B59" s="86" t="s">
        <v>217</v>
      </c>
      <c r="C59" s="86" t="s">
        <v>297</v>
      </c>
      <c r="D59" s="88">
        <v>0</v>
      </c>
    </row>
    <row r="60" spans="1:4" ht="99.75" customHeight="1">
      <c r="A60" s="85" t="s">
        <v>137</v>
      </c>
      <c r="B60" s="86" t="s">
        <v>217</v>
      </c>
      <c r="C60" s="86" t="s">
        <v>195</v>
      </c>
      <c r="D60" s="89">
        <v>4719.8</v>
      </c>
    </row>
    <row r="61" spans="1:4" ht="94.5" customHeight="1">
      <c r="A61" s="85" t="s">
        <v>574</v>
      </c>
      <c r="B61" s="86" t="s">
        <v>217</v>
      </c>
      <c r="C61" s="86" t="s">
        <v>573</v>
      </c>
      <c r="D61" s="89">
        <v>2.3</v>
      </c>
    </row>
    <row r="62" spans="1:4" ht="55.5" customHeight="1">
      <c r="A62" s="85" t="s">
        <v>319</v>
      </c>
      <c r="B62" s="86" t="s">
        <v>217</v>
      </c>
      <c r="C62" s="86" t="s">
        <v>320</v>
      </c>
      <c r="D62" s="89">
        <f>SUM(D63+D66)</f>
        <v>2040.8</v>
      </c>
    </row>
    <row r="63" spans="1:4" ht="64.5" customHeight="1">
      <c r="A63" s="85" t="s">
        <v>299</v>
      </c>
      <c r="B63" s="86" t="s">
        <v>217</v>
      </c>
      <c r="C63" s="86" t="s">
        <v>196</v>
      </c>
      <c r="D63" s="88">
        <f>SUM(D64:D65)</f>
        <v>1840.8</v>
      </c>
    </row>
    <row r="64" spans="1:4" ht="64.5" customHeight="1">
      <c r="A64" s="85" t="s">
        <v>576</v>
      </c>
      <c r="B64" s="86" t="s">
        <v>217</v>
      </c>
      <c r="C64" s="86" t="s">
        <v>575</v>
      </c>
      <c r="D64" s="88">
        <v>673.7</v>
      </c>
    </row>
    <row r="65" spans="1:4" ht="55.5" customHeight="1">
      <c r="A65" s="85" t="s">
        <v>300</v>
      </c>
      <c r="B65" s="86" t="s">
        <v>217</v>
      </c>
      <c r="C65" s="86" t="s">
        <v>301</v>
      </c>
      <c r="D65" s="88">
        <v>1167.1</v>
      </c>
    </row>
    <row r="66" spans="1:4" ht="51">
      <c r="A66" s="85" t="s">
        <v>555</v>
      </c>
      <c r="B66" s="86" t="s">
        <v>217</v>
      </c>
      <c r="C66" s="86" t="s">
        <v>556</v>
      </c>
      <c r="D66" s="88">
        <v>200</v>
      </c>
    </row>
    <row r="67" spans="1:4" ht="12.75">
      <c r="A67" s="85" t="s">
        <v>138</v>
      </c>
      <c r="B67" s="86" t="s">
        <v>109</v>
      </c>
      <c r="C67" s="86" t="s">
        <v>197</v>
      </c>
      <c r="D67" s="88">
        <f>D68+D70+D71+D73+D74+D75+D76+D77+D78+D72+D69</f>
        <v>5706.099999999999</v>
      </c>
    </row>
    <row r="68" spans="1:4" ht="25.5">
      <c r="A68" s="85" t="s">
        <v>139</v>
      </c>
      <c r="B68" s="86" t="s">
        <v>110</v>
      </c>
      <c r="C68" s="86" t="s">
        <v>198</v>
      </c>
      <c r="D68" s="88">
        <v>255.4</v>
      </c>
    </row>
    <row r="69" spans="1:4" ht="63.75">
      <c r="A69" s="85" t="s">
        <v>578</v>
      </c>
      <c r="B69" s="86" t="s">
        <v>109</v>
      </c>
      <c r="C69" s="86" t="s">
        <v>577</v>
      </c>
      <c r="D69" s="88">
        <v>3</v>
      </c>
    </row>
    <row r="70" spans="1:4" ht="69.75" customHeight="1">
      <c r="A70" s="85" t="s">
        <v>140</v>
      </c>
      <c r="B70" s="86" t="s">
        <v>109</v>
      </c>
      <c r="C70" s="86" t="s">
        <v>199</v>
      </c>
      <c r="D70" s="88">
        <v>45</v>
      </c>
    </row>
    <row r="71" spans="1:4" ht="38.25">
      <c r="A71" s="85" t="s">
        <v>141</v>
      </c>
      <c r="B71" s="86" t="s">
        <v>109</v>
      </c>
      <c r="C71" s="86" t="s">
        <v>200</v>
      </c>
      <c r="D71" s="88">
        <v>382.1</v>
      </c>
    </row>
    <row r="72" spans="1:4" ht="25.5">
      <c r="A72" s="85" t="s">
        <v>557</v>
      </c>
      <c r="B72" s="86" t="s">
        <v>109</v>
      </c>
      <c r="C72" s="86" t="s">
        <v>558</v>
      </c>
      <c r="D72" s="88">
        <v>254.7</v>
      </c>
    </row>
    <row r="73" spans="1:4" ht="105" customHeight="1">
      <c r="A73" s="85" t="s">
        <v>142</v>
      </c>
      <c r="B73" s="86" t="s">
        <v>109</v>
      </c>
      <c r="C73" s="86" t="s">
        <v>201</v>
      </c>
      <c r="D73" s="88">
        <v>229.9</v>
      </c>
    </row>
    <row r="74" spans="1:4" ht="70.5" customHeight="1">
      <c r="A74" s="85" t="s">
        <v>143</v>
      </c>
      <c r="B74" s="86" t="s">
        <v>220</v>
      </c>
      <c r="C74" s="86" t="s">
        <v>87</v>
      </c>
      <c r="D74" s="88">
        <v>579.5</v>
      </c>
    </row>
    <row r="75" spans="1:4" ht="63.75">
      <c r="A75" s="85" t="s">
        <v>559</v>
      </c>
      <c r="B75" s="86" t="s">
        <v>109</v>
      </c>
      <c r="C75" s="86" t="s">
        <v>202</v>
      </c>
      <c r="D75" s="88">
        <v>180.7</v>
      </c>
    </row>
    <row r="76" spans="1:4" ht="63.75">
      <c r="A76" s="85" t="s">
        <v>144</v>
      </c>
      <c r="B76" s="86" t="s">
        <v>109</v>
      </c>
      <c r="C76" s="86" t="s">
        <v>203</v>
      </c>
      <c r="D76" s="88">
        <v>154.6</v>
      </c>
    </row>
    <row r="77" spans="1:4" ht="38.25">
      <c r="A77" s="85" t="s">
        <v>145</v>
      </c>
      <c r="B77" s="86" t="s">
        <v>219</v>
      </c>
      <c r="C77" s="86" t="s">
        <v>204</v>
      </c>
      <c r="D77" s="88">
        <v>1012</v>
      </c>
    </row>
    <row r="78" spans="1:4" ht="25.5">
      <c r="A78" s="85" t="s">
        <v>146</v>
      </c>
      <c r="B78" s="86" t="s">
        <v>109</v>
      </c>
      <c r="C78" s="86" t="s">
        <v>205</v>
      </c>
      <c r="D78" s="88">
        <v>2609.2</v>
      </c>
    </row>
    <row r="79" spans="1:4" ht="12.75">
      <c r="A79" s="85" t="s">
        <v>589</v>
      </c>
      <c r="B79" s="86" t="s">
        <v>109</v>
      </c>
      <c r="C79" s="86" t="s">
        <v>588</v>
      </c>
      <c r="D79" s="88">
        <f>SUM(D80)</f>
        <v>1.8</v>
      </c>
    </row>
    <row r="80" spans="1:4" ht="12.75">
      <c r="A80" s="85" t="s">
        <v>590</v>
      </c>
      <c r="B80" s="86" t="s">
        <v>109</v>
      </c>
      <c r="C80" s="86" t="s">
        <v>587</v>
      </c>
      <c r="D80" s="88">
        <v>1.8</v>
      </c>
    </row>
    <row r="81" spans="1:4" ht="12.75">
      <c r="A81" s="85" t="s">
        <v>147</v>
      </c>
      <c r="B81" s="90">
        <v>833</v>
      </c>
      <c r="C81" s="86" t="s">
        <v>206</v>
      </c>
      <c r="D81" s="88">
        <f>SUM(D82+D98+D100+D103)</f>
        <v>730277.4</v>
      </c>
    </row>
    <row r="82" spans="1:4" ht="38.25">
      <c r="A82" s="85" t="s">
        <v>148</v>
      </c>
      <c r="B82" s="90">
        <v>833</v>
      </c>
      <c r="C82" s="86" t="s">
        <v>207</v>
      </c>
      <c r="D82" s="88">
        <f>D83+D87+D92</f>
        <v>729831.7000000001</v>
      </c>
    </row>
    <row r="83" spans="1:4" ht="25.5">
      <c r="A83" s="85" t="s">
        <v>149</v>
      </c>
      <c r="B83" s="90">
        <v>833</v>
      </c>
      <c r="C83" s="86" t="s">
        <v>594</v>
      </c>
      <c r="D83" s="88">
        <f>D84+D86+D85</f>
        <v>300032.1</v>
      </c>
    </row>
    <row r="84" spans="1:4" ht="59.25" customHeight="1">
      <c r="A84" s="85" t="s">
        <v>150</v>
      </c>
      <c r="B84" s="90">
        <v>833</v>
      </c>
      <c r="C84" s="86" t="s">
        <v>595</v>
      </c>
      <c r="D84" s="88">
        <v>4592.7</v>
      </c>
    </row>
    <row r="85" spans="1:4" ht="30" customHeight="1">
      <c r="A85" s="85" t="s">
        <v>581</v>
      </c>
      <c r="B85" s="90">
        <v>833</v>
      </c>
      <c r="C85" s="86" t="s">
        <v>580</v>
      </c>
      <c r="D85" s="88">
        <v>241.6</v>
      </c>
    </row>
    <row r="86" spans="1:4" ht="12.75">
      <c r="A86" s="85" t="s">
        <v>151</v>
      </c>
      <c r="B86" s="90">
        <v>833</v>
      </c>
      <c r="C86" s="86" t="s">
        <v>579</v>
      </c>
      <c r="D86" s="88">
        <v>295197.8</v>
      </c>
    </row>
    <row r="87" spans="1:4" ht="25.5">
      <c r="A87" s="85" t="s">
        <v>152</v>
      </c>
      <c r="B87" s="90">
        <v>833</v>
      </c>
      <c r="C87" s="86" t="s">
        <v>212</v>
      </c>
      <c r="D87" s="88">
        <f>SUM(D88:D91)</f>
        <v>310607.2</v>
      </c>
    </row>
    <row r="88" spans="1:4" ht="38.25">
      <c r="A88" s="85" t="s">
        <v>156</v>
      </c>
      <c r="B88" s="90">
        <v>833</v>
      </c>
      <c r="C88" s="86" t="s">
        <v>583</v>
      </c>
      <c r="D88" s="88">
        <v>307152.1</v>
      </c>
    </row>
    <row r="89" spans="1:4" ht="38.25">
      <c r="A89" s="85" t="s">
        <v>155</v>
      </c>
      <c r="B89" s="90">
        <v>833</v>
      </c>
      <c r="C89" s="86" t="s">
        <v>584</v>
      </c>
      <c r="D89" s="88">
        <v>1652.9</v>
      </c>
    </row>
    <row r="90" spans="1:4" ht="51">
      <c r="A90" s="85" t="s">
        <v>154</v>
      </c>
      <c r="B90" s="90">
        <v>833</v>
      </c>
      <c r="C90" s="86" t="s">
        <v>585</v>
      </c>
      <c r="D90" s="88">
        <v>29</v>
      </c>
    </row>
    <row r="91" spans="1:4" ht="38.25">
      <c r="A91" s="85" t="s">
        <v>153</v>
      </c>
      <c r="B91" s="90">
        <v>833</v>
      </c>
      <c r="C91" s="86" t="s">
        <v>582</v>
      </c>
      <c r="D91" s="88">
        <v>1773.2</v>
      </c>
    </row>
    <row r="92" spans="1:4" ht="12.75">
      <c r="A92" s="85" t="s">
        <v>100</v>
      </c>
      <c r="B92" s="90">
        <v>833</v>
      </c>
      <c r="C92" s="86" t="s">
        <v>586</v>
      </c>
      <c r="D92" s="88">
        <f>D94+D93+D97+D95+D96</f>
        <v>119192.4</v>
      </c>
    </row>
    <row r="93" spans="1:4" ht="63.75">
      <c r="A93" s="85" t="s">
        <v>158</v>
      </c>
      <c r="B93" s="90">
        <v>833</v>
      </c>
      <c r="C93" s="86" t="s">
        <v>591</v>
      </c>
      <c r="D93" s="88">
        <v>90740.3</v>
      </c>
    </row>
    <row r="94" spans="1:4" ht="51">
      <c r="A94" s="85" t="s">
        <v>157</v>
      </c>
      <c r="B94" s="90">
        <v>833</v>
      </c>
      <c r="C94" s="86" t="s">
        <v>592</v>
      </c>
      <c r="D94" s="88">
        <v>23920.7</v>
      </c>
    </row>
    <row r="95" spans="1:4" ht="38.25" hidden="1">
      <c r="A95" s="85" t="s">
        <v>303</v>
      </c>
      <c r="B95" s="90">
        <v>833</v>
      </c>
      <c r="C95" s="86" t="s">
        <v>302</v>
      </c>
      <c r="D95" s="88"/>
    </row>
    <row r="96" spans="1:4" ht="63.75" hidden="1">
      <c r="A96" s="85" t="s">
        <v>304</v>
      </c>
      <c r="B96" s="90">
        <v>833</v>
      </c>
      <c r="C96" s="86" t="s">
        <v>305</v>
      </c>
      <c r="D96" s="88"/>
    </row>
    <row r="97" spans="1:4" ht="25.5">
      <c r="A97" s="85" t="s">
        <v>159</v>
      </c>
      <c r="B97" s="90">
        <v>833</v>
      </c>
      <c r="C97" s="86" t="s">
        <v>593</v>
      </c>
      <c r="D97" s="88">
        <v>4531.4</v>
      </c>
    </row>
    <row r="98" spans="1:4" ht="12.75">
      <c r="A98" s="85" t="s">
        <v>560</v>
      </c>
      <c r="B98" s="90">
        <v>833</v>
      </c>
      <c r="C98" s="86" t="s">
        <v>561</v>
      </c>
      <c r="D98" s="88">
        <f>SUM(D99)</f>
        <v>478.4</v>
      </c>
    </row>
    <row r="99" spans="1:4" ht="25.5">
      <c r="A99" s="85" t="s">
        <v>562</v>
      </c>
      <c r="B99" s="90">
        <v>833</v>
      </c>
      <c r="C99" s="86" t="s">
        <v>563</v>
      </c>
      <c r="D99" s="88">
        <v>478.4</v>
      </c>
    </row>
    <row r="100" spans="1:4" ht="89.25">
      <c r="A100" s="85" t="s">
        <v>160</v>
      </c>
      <c r="B100" s="90">
        <v>833</v>
      </c>
      <c r="C100" s="86" t="s">
        <v>208</v>
      </c>
      <c r="D100" s="88">
        <f>D101+D102</f>
        <v>837.6</v>
      </c>
    </row>
    <row r="101" spans="1:4" ht="51">
      <c r="A101" s="85" t="s">
        <v>161</v>
      </c>
      <c r="B101" s="90">
        <v>833</v>
      </c>
      <c r="C101" s="86" t="s">
        <v>596</v>
      </c>
      <c r="D101" s="88">
        <v>748</v>
      </c>
    </row>
    <row r="102" spans="1:4" ht="52.5" customHeight="1">
      <c r="A102" s="85" t="s">
        <v>162</v>
      </c>
      <c r="B102" s="90">
        <v>833</v>
      </c>
      <c r="C102" s="86" t="s">
        <v>209</v>
      </c>
      <c r="D102" s="88">
        <v>89.6</v>
      </c>
    </row>
    <row r="103" spans="1:4" ht="47.25" customHeight="1">
      <c r="A103" s="85" t="s">
        <v>163</v>
      </c>
      <c r="B103" s="90">
        <v>833</v>
      </c>
      <c r="C103" s="86" t="s">
        <v>210</v>
      </c>
      <c r="D103" s="88">
        <f>D104</f>
        <v>-870.3</v>
      </c>
    </row>
    <row r="104" spans="1:4" ht="51">
      <c r="A104" s="85" t="s">
        <v>164</v>
      </c>
      <c r="B104" s="90">
        <v>833</v>
      </c>
      <c r="C104" s="86" t="s">
        <v>211</v>
      </c>
      <c r="D104" s="88">
        <v>-870.3</v>
      </c>
    </row>
    <row r="105" spans="1:4" ht="12.75">
      <c r="A105" s="85"/>
      <c r="B105" s="90"/>
      <c r="C105" s="86"/>
      <c r="D105" s="88"/>
    </row>
    <row r="106" spans="1:4" ht="12.75">
      <c r="A106" s="91" t="s">
        <v>221</v>
      </c>
      <c r="B106" s="92"/>
      <c r="C106" s="92"/>
      <c r="D106" s="93">
        <f>D15+D81</f>
        <v>1209302.9</v>
      </c>
    </row>
    <row r="107" ht="12.75">
      <c r="D107" s="39"/>
    </row>
  </sheetData>
  <sheetProtection/>
  <mergeCells count="13">
    <mergeCell ref="A11:D11"/>
    <mergeCell ref="A4:D4"/>
    <mergeCell ref="A9:D9"/>
    <mergeCell ref="A10:D10"/>
    <mergeCell ref="B13:B14"/>
    <mergeCell ref="C13:C14"/>
    <mergeCell ref="A2:D2"/>
    <mergeCell ref="A3:D3"/>
    <mergeCell ref="A5:D5"/>
    <mergeCell ref="A6:D6"/>
    <mergeCell ref="C7:D7"/>
    <mergeCell ref="D13:D14"/>
    <mergeCell ref="A13:A14"/>
  </mergeCells>
  <printOptions/>
  <pageMargins left="0.7086614173228347" right="0.24" top="0.7480314960629921" bottom="0.7480314960629921" header="0.31496062992125984" footer="0.31496062992125984"/>
  <pageSetup fitToHeight="7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8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42.375" style="0" customWidth="1"/>
    <col min="2" max="2" width="10.75390625" style="0" customWidth="1"/>
    <col min="5" max="5" width="13.875" style="0" customWidth="1"/>
    <col min="7" max="7" width="14.75390625" style="0" customWidth="1"/>
  </cols>
  <sheetData>
    <row r="1" spans="1:7" ht="12.75">
      <c r="A1" s="105" t="s">
        <v>646</v>
      </c>
      <c r="B1" s="105"/>
      <c r="C1" s="105"/>
      <c r="D1" s="105"/>
      <c r="E1" s="105"/>
      <c r="F1" s="105"/>
      <c r="G1" s="105"/>
    </row>
    <row r="2" spans="1:7" ht="12.75">
      <c r="A2" s="105" t="s">
        <v>545</v>
      </c>
      <c r="B2" s="105"/>
      <c r="C2" s="105"/>
      <c r="D2" s="105"/>
      <c r="E2" s="105"/>
      <c r="F2" s="105"/>
      <c r="G2" s="105"/>
    </row>
    <row r="3" spans="1:7" ht="12.75">
      <c r="A3" s="105" t="s">
        <v>238</v>
      </c>
      <c r="B3" s="105"/>
      <c r="C3" s="105"/>
      <c r="D3" s="105"/>
      <c r="E3" s="105"/>
      <c r="F3" s="105"/>
      <c r="G3" s="105"/>
    </row>
    <row r="4" spans="1:7" ht="12.75">
      <c r="A4" s="105" t="s">
        <v>546</v>
      </c>
      <c r="B4" s="105"/>
      <c r="C4" s="105"/>
      <c r="D4" s="105"/>
      <c r="E4" s="105"/>
      <c r="F4" s="105"/>
      <c r="G4" s="105"/>
    </row>
    <row r="5" spans="1:7" ht="12.75">
      <c r="A5" s="105" t="s">
        <v>644</v>
      </c>
      <c r="B5" s="105"/>
      <c r="C5" s="105"/>
      <c r="D5" s="105"/>
      <c r="E5" s="105"/>
      <c r="F5" s="105"/>
      <c r="G5" s="105"/>
    </row>
    <row r="6" spans="1:7" ht="12.75">
      <c r="A6" s="105" t="s">
        <v>640</v>
      </c>
      <c r="B6" s="105"/>
      <c r="C6" s="105"/>
      <c r="D6" s="105"/>
      <c r="E6" s="105"/>
      <c r="F6" s="105"/>
      <c r="G6" s="105"/>
    </row>
    <row r="7" spans="1:7" ht="12.75">
      <c r="A7" s="125" t="s">
        <v>655</v>
      </c>
      <c r="B7" s="125"/>
      <c r="C7" s="125"/>
      <c r="D7" s="125"/>
      <c r="E7" s="125"/>
      <c r="F7" s="125"/>
      <c r="G7" s="16"/>
    </row>
    <row r="8" spans="1:7" ht="18.75">
      <c r="A8" s="106" t="s">
        <v>547</v>
      </c>
      <c r="B8" s="106"/>
      <c r="C8" s="106"/>
      <c r="D8" s="106"/>
      <c r="E8" s="106"/>
      <c r="F8" s="106"/>
      <c r="G8" s="106"/>
    </row>
    <row r="9" spans="1:7" ht="18.75">
      <c r="A9" s="107" t="s">
        <v>548</v>
      </c>
      <c r="B9" s="107"/>
      <c r="C9" s="107"/>
      <c r="D9" s="107"/>
      <c r="E9" s="107"/>
      <c r="F9" s="107"/>
      <c r="G9" s="107"/>
    </row>
    <row r="10" spans="1:7" ht="18.75">
      <c r="A10" s="106" t="s">
        <v>639</v>
      </c>
      <c r="B10" s="106"/>
      <c r="C10" s="106"/>
      <c r="D10" s="106"/>
      <c r="E10" s="106"/>
      <c r="F10" s="106"/>
      <c r="G10" s="106"/>
    </row>
    <row r="12" spans="1:7" ht="12.75">
      <c r="A12" s="67" t="s">
        <v>34</v>
      </c>
      <c r="B12" s="67" t="s">
        <v>83</v>
      </c>
      <c r="C12" s="67" t="s">
        <v>40</v>
      </c>
      <c r="D12" s="67" t="s">
        <v>35</v>
      </c>
      <c r="E12" s="67" t="s">
        <v>36</v>
      </c>
      <c r="F12" s="67" t="s">
        <v>37</v>
      </c>
      <c r="G12" s="67" t="s">
        <v>331</v>
      </c>
    </row>
    <row r="13" spans="1:7" ht="12.75">
      <c r="A13" s="68"/>
      <c r="B13" s="68"/>
      <c r="C13" s="68"/>
      <c r="D13" s="68"/>
      <c r="E13" s="68"/>
      <c r="F13" s="68"/>
      <c r="G13" s="68" t="s">
        <v>253</v>
      </c>
    </row>
    <row r="14" spans="1:7" ht="25.5">
      <c r="A14" s="17" t="s">
        <v>86</v>
      </c>
      <c r="B14" s="69">
        <v>830</v>
      </c>
      <c r="C14" s="1"/>
      <c r="D14" s="1"/>
      <c r="E14" s="1"/>
      <c r="F14" s="1"/>
      <c r="G14" s="70">
        <f>SUM(G15+G74+G120+G152+G140+G75+G99+G145)</f>
        <v>120805.08000000002</v>
      </c>
    </row>
    <row r="15" spans="1:7" ht="12.75">
      <c r="A15" s="92" t="s">
        <v>38</v>
      </c>
      <c r="B15" s="69">
        <v>830</v>
      </c>
      <c r="C15" s="5" t="s">
        <v>39</v>
      </c>
      <c r="D15" s="92"/>
      <c r="E15" s="92"/>
      <c r="F15" s="92"/>
      <c r="G15" s="70">
        <f>SUM(G16+G26+G30)</f>
        <v>38470.28</v>
      </c>
    </row>
    <row r="16" spans="1:7" ht="51">
      <c r="A16" s="8" t="s">
        <v>20</v>
      </c>
      <c r="B16" s="2">
        <v>830</v>
      </c>
      <c r="C16" s="3" t="s">
        <v>39</v>
      </c>
      <c r="D16" s="3" t="s">
        <v>41</v>
      </c>
      <c r="E16" s="1"/>
      <c r="F16" s="1"/>
      <c r="G16" s="6">
        <f>SUM(G17+G24)</f>
        <v>22130.8</v>
      </c>
    </row>
    <row r="17" spans="1:7" ht="12.75">
      <c r="A17" s="8" t="s">
        <v>309</v>
      </c>
      <c r="B17" s="2">
        <v>830</v>
      </c>
      <c r="C17" s="3" t="s">
        <v>39</v>
      </c>
      <c r="D17" s="3" t="s">
        <v>41</v>
      </c>
      <c r="E17" s="3" t="s">
        <v>332</v>
      </c>
      <c r="F17" s="1"/>
      <c r="G17" s="6">
        <f>SUM(G18)</f>
        <v>22128.3</v>
      </c>
    </row>
    <row r="18" spans="1:7" ht="12.75">
      <c r="A18" s="8" t="s">
        <v>42</v>
      </c>
      <c r="B18" s="2">
        <v>830</v>
      </c>
      <c r="C18" s="3" t="s">
        <v>39</v>
      </c>
      <c r="D18" s="3" t="s">
        <v>41</v>
      </c>
      <c r="E18" s="3" t="s">
        <v>333</v>
      </c>
      <c r="F18" s="4"/>
      <c r="G18" s="6">
        <f>SUM(G19:G21)</f>
        <v>22128.3</v>
      </c>
    </row>
    <row r="19" spans="1:7" ht="63.75">
      <c r="A19" s="8" t="s">
        <v>254</v>
      </c>
      <c r="B19" s="2">
        <v>830</v>
      </c>
      <c r="C19" s="3" t="s">
        <v>39</v>
      </c>
      <c r="D19" s="3" t="s">
        <v>41</v>
      </c>
      <c r="E19" s="3" t="s">
        <v>333</v>
      </c>
      <c r="F19" s="3" t="s">
        <v>255</v>
      </c>
      <c r="G19" s="96">
        <v>15833.8</v>
      </c>
    </row>
    <row r="20" spans="1:7" ht="25.5">
      <c r="A20" s="8" t="s">
        <v>256</v>
      </c>
      <c r="B20" s="2">
        <v>830</v>
      </c>
      <c r="C20" s="3" t="s">
        <v>39</v>
      </c>
      <c r="D20" s="3" t="s">
        <v>41</v>
      </c>
      <c r="E20" s="3" t="s">
        <v>333</v>
      </c>
      <c r="F20" s="3" t="s">
        <v>251</v>
      </c>
      <c r="G20" s="6">
        <v>6275.2</v>
      </c>
    </row>
    <row r="21" spans="1:7" ht="12.75">
      <c r="A21" s="8" t="s">
        <v>257</v>
      </c>
      <c r="B21" s="2">
        <v>830</v>
      </c>
      <c r="C21" s="3" t="s">
        <v>39</v>
      </c>
      <c r="D21" s="3" t="s">
        <v>41</v>
      </c>
      <c r="E21" s="3" t="s">
        <v>333</v>
      </c>
      <c r="F21" s="2">
        <v>800</v>
      </c>
      <c r="G21" s="6">
        <v>19.3</v>
      </c>
    </row>
    <row r="22" spans="1:7" ht="38.25">
      <c r="A22" s="8" t="s">
        <v>334</v>
      </c>
      <c r="B22" s="2">
        <v>830</v>
      </c>
      <c r="C22" s="3" t="s">
        <v>39</v>
      </c>
      <c r="D22" s="3" t="s">
        <v>41</v>
      </c>
      <c r="E22" s="3" t="s">
        <v>335</v>
      </c>
      <c r="F22" s="3"/>
      <c r="G22" s="3" t="s">
        <v>336</v>
      </c>
    </row>
    <row r="23" spans="1:7" ht="38.25">
      <c r="A23" s="8" t="s">
        <v>337</v>
      </c>
      <c r="B23" s="2">
        <v>830</v>
      </c>
      <c r="C23" s="3" t="s">
        <v>39</v>
      </c>
      <c r="D23" s="3" t="s">
        <v>41</v>
      </c>
      <c r="E23" s="3" t="s">
        <v>338</v>
      </c>
      <c r="F23" s="3"/>
      <c r="G23" s="3" t="s">
        <v>336</v>
      </c>
    </row>
    <row r="24" spans="1:7" ht="63.75">
      <c r="A24" s="8" t="s">
        <v>339</v>
      </c>
      <c r="B24" s="2">
        <v>830</v>
      </c>
      <c r="C24" s="3" t="s">
        <v>39</v>
      </c>
      <c r="D24" s="3" t="s">
        <v>41</v>
      </c>
      <c r="E24" s="3" t="s">
        <v>340</v>
      </c>
      <c r="F24" s="3"/>
      <c r="G24" s="3" t="s">
        <v>336</v>
      </c>
    </row>
    <row r="25" spans="1:7" ht="63.75">
      <c r="A25" s="8" t="s">
        <v>341</v>
      </c>
      <c r="B25" s="2">
        <v>830</v>
      </c>
      <c r="C25" s="3" t="s">
        <v>39</v>
      </c>
      <c r="D25" s="3" t="s">
        <v>41</v>
      </c>
      <c r="E25" s="3" t="s">
        <v>340</v>
      </c>
      <c r="F25" s="3" t="s">
        <v>255</v>
      </c>
      <c r="G25" s="3" t="s">
        <v>336</v>
      </c>
    </row>
    <row r="26" spans="1:7" ht="12.75">
      <c r="A26" s="8" t="s">
        <v>46</v>
      </c>
      <c r="B26" s="2">
        <v>830</v>
      </c>
      <c r="C26" s="3" t="s">
        <v>39</v>
      </c>
      <c r="D26" s="3" t="s">
        <v>47</v>
      </c>
      <c r="E26" s="3"/>
      <c r="F26" s="3"/>
      <c r="G26" s="6">
        <f>SUM(G29)</f>
        <v>29</v>
      </c>
    </row>
    <row r="27" spans="1:7" ht="12.75">
      <c r="A27" s="8" t="s">
        <v>309</v>
      </c>
      <c r="B27" s="2">
        <v>830</v>
      </c>
      <c r="C27" s="3" t="s">
        <v>342</v>
      </c>
      <c r="D27" s="3" t="s">
        <v>47</v>
      </c>
      <c r="E27" s="3" t="s">
        <v>332</v>
      </c>
      <c r="F27" s="3"/>
      <c r="G27" s="6">
        <f>SUM(G29)</f>
        <v>29</v>
      </c>
    </row>
    <row r="28" spans="1:7" ht="38.25">
      <c r="A28" s="8" t="s">
        <v>343</v>
      </c>
      <c r="B28" s="2">
        <v>830</v>
      </c>
      <c r="C28" s="3" t="s">
        <v>39</v>
      </c>
      <c r="D28" s="3" t="s">
        <v>47</v>
      </c>
      <c r="E28" s="3" t="s">
        <v>344</v>
      </c>
      <c r="F28" s="3"/>
      <c r="G28" s="6">
        <f>SUM(G29)</f>
        <v>29</v>
      </c>
    </row>
    <row r="29" spans="1:7" ht="25.5">
      <c r="A29" s="8" t="s">
        <v>256</v>
      </c>
      <c r="B29" s="2">
        <v>830</v>
      </c>
      <c r="C29" s="3" t="s">
        <v>39</v>
      </c>
      <c r="D29" s="3" t="s">
        <v>47</v>
      </c>
      <c r="E29" s="3" t="s">
        <v>344</v>
      </c>
      <c r="F29" s="3" t="s">
        <v>251</v>
      </c>
      <c r="G29" s="6">
        <v>29</v>
      </c>
    </row>
    <row r="30" spans="1:7" ht="12.75">
      <c r="A30" s="8" t="s">
        <v>6</v>
      </c>
      <c r="B30" s="2">
        <v>830</v>
      </c>
      <c r="C30" s="3" t="s">
        <v>39</v>
      </c>
      <c r="D30" s="3" t="s">
        <v>23</v>
      </c>
      <c r="E30" s="3"/>
      <c r="F30" s="1"/>
      <c r="G30" s="6">
        <f>SUM(G35+G36+G38+G44+G46+G47+G49+G50+G52+G53+G55+G57+G63+G64+G65+G67+G69+G40+G59+G60+G61)</f>
        <v>16310.48</v>
      </c>
    </row>
    <row r="31" spans="1:7" ht="38.25">
      <c r="A31" s="8" t="s">
        <v>310</v>
      </c>
      <c r="B31" s="2">
        <v>830</v>
      </c>
      <c r="C31" s="3" t="s">
        <v>39</v>
      </c>
      <c r="D31" s="3" t="s">
        <v>23</v>
      </c>
      <c r="E31" s="3" t="s">
        <v>345</v>
      </c>
      <c r="F31" s="3"/>
      <c r="G31" s="6">
        <f>SUM(G34)</f>
        <v>885.6</v>
      </c>
    </row>
    <row r="32" spans="1:7" ht="38.25">
      <c r="A32" s="8" t="s">
        <v>346</v>
      </c>
      <c r="B32" s="2">
        <v>830</v>
      </c>
      <c r="C32" s="3" t="s">
        <v>39</v>
      </c>
      <c r="D32" s="3" t="s">
        <v>23</v>
      </c>
      <c r="E32" s="3" t="s">
        <v>347</v>
      </c>
      <c r="F32" s="3"/>
      <c r="G32" s="6">
        <f>SUM(G34)</f>
        <v>885.6</v>
      </c>
    </row>
    <row r="33" spans="1:7" ht="38.25">
      <c r="A33" s="8" t="s">
        <v>348</v>
      </c>
      <c r="B33" s="2">
        <v>830</v>
      </c>
      <c r="C33" s="3" t="s">
        <v>39</v>
      </c>
      <c r="D33" s="3" t="s">
        <v>23</v>
      </c>
      <c r="E33" s="3" t="s">
        <v>349</v>
      </c>
      <c r="F33" s="3"/>
      <c r="G33" s="6">
        <v>885.6</v>
      </c>
    </row>
    <row r="34" spans="1:7" ht="25.5">
      <c r="A34" s="8" t="s">
        <v>311</v>
      </c>
      <c r="B34" s="2">
        <v>830</v>
      </c>
      <c r="C34" s="3" t="s">
        <v>39</v>
      </c>
      <c r="D34" s="3" t="s">
        <v>23</v>
      </c>
      <c r="E34" s="3" t="s">
        <v>350</v>
      </c>
      <c r="F34" s="3"/>
      <c r="G34" s="6">
        <f>SUM(G35:G36)</f>
        <v>885.6</v>
      </c>
    </row>
    <row r="35" spans="1:7" ht="63.75">
      <c r="A35" s="8" t="s">
        <v>254</v>
      </c>
      <c r="B35" s="2">
        <v>830</v>
      </c>
      <c r="C35" s="3" t="s">
        <v>39</v>
      </c>
      <c r="D35" s="3" t="s">
        <v>23</v>
      </c>
      <c r="E35" s="3" t="s">
        <v>350</v>
      </c>
      <c r="F35" s="3" t="s">
        <v>255</v>
      </c>
      <c r="G35" s="6">
        <v>850</v>
      </c>
    </row>
    <row r="36" spans="1:7" ht="25.5">
      <c r="A36" s="8" t="s">
        <v>256</v>
      </c>
      <c r="B36" s="2">
        <v>830</v>
      </c>
      <c r="C36" s="3" t="s">
        <v>39</v>
      </c>
      <c r="D36" s="3" t="s">
        <v>23</v>
      </c>
      <c r="E36" s="3" t="s">
        <v>350</v>
      </c>
      <c r="F36" s="3" t="s">
        <v>251</v>
      </c>
      <c r="G36" s="6">
        <v>35.6</v>
      </c>
    </row>
    <row r="37" spans="1:7" ht="12.75">
      <c r="A37" s="8" t="s">
        <v>351</v>
      </c>
      <c r="B37" s="2">
        <v>830</v>
      </c>
      <c r="C37" s="3" t="s">
        <v>39</v>
      </c>
      <c r="D37" s="3" t="s">
        <v>23</v>
      </c>
      <c r="E37" s="3" t="s">
        <v>352</v>
      </c>
      <c r="F37" s="4"/>
      <c r="G37" s="6">
        <v>887.8</v>
      </c>
    </row>
    <row r="38" spans="1:7" ht="63.75">
      <c r="A38" s="8" t="s">
        <v>254</v>
      </c>
      <c r="B38" s="2">
        <v>830</v>
      </c>
      <c r="C38" s="3" t="s">
        <v>39</v>
      </c>
      <c r="D38" s="3" t="s">
        <v>23</v>
      </c>
      <c r="E38" s="3" t="s">
        <v>352</v>
      </c>
      <c r="F38" s="3" t="s">
        <v>255</v>
      </c>
      <c r="G38" s="6">
        <v>887.8</v>
      </c>
    </row>
    <row r="39" spans="1:7" ht="12.75">
      <c r="A39" s="8" t="s">
        <v>353</v>
      </c>
      <c r="B39" s="2">
        <v>830</v>
      </c>
      <c r="C39" s="3" t="s">
        <v>39</v>
      </c>
      <c r="D39" s="3" t="s">
        <v>23</v>
      </c>
      <c r="E39" s="3" t="s">
        <v>354</v>
      </c>
      <c r="F39" s="3"/>
      <c r="G39" s="6">
        <f>SUM(G40+G41)</f>
        <v>1198</v>
      </c>
    </row>
    <row r="40" spans="1:7" ht="25.5">
      <c r="A40" s="8" t="s">
        <v>256</v>
      </c>
      <c r="B40" s="2">
        <v>830</v>
      </c>
      <c r="C40" s="3" t="s">
        <v>39</v>
      </c>
      <c r="D40" s="3" t="s">
        <v>23</v>
      </c>
      <c r="E40" s="3" t="s">
        <v>354</v>
      </c>
      <c r="F40" s="3" t="s">
        <v>251</v>
      </c>
      <c r="G40" s="6">
        <v>1198</v>
      </c>
    </row>
    <row r="41" spans="1:7" ht="38.25" hidden="1">
      <c r="A41" s="8" t="s">
        <v>259</v>
      </c>
      <c r="B41" s="2">
        <v>830</v>
      </c>
      <c r="C41" s="3" t="s">
        <v>39</v>
      </c>
      <c r="D41" s="3" t="s">
        <v>23</v>
      </c>
      <c r="E41" s="3" t="s">
        <v>354</v>
      </c>
      <c r="F41" s="3" t="s">
        <v>260</v>
      </c>
      <c r="G41" s="6"/>
    </row>
    <row r="42" spans="1:7" ht="12.75">
      <c r="A42" s="8" t="s">
        <v>309</v>
      </c>
      <c r="B42" s="2">
        <v>830</v>
      </c>
      <c r="C42" s="3" t="s">
        <v>39</v>
      </c>
      <c r="D42" s="3" t="s">
        <v>23</v>
      </c>
      <c r="E42" s="3" t="s">
        <v>332</v>
      </c>
      <c r="F42" s="1"/>
      <c r="G42" s="6">
        <f>SUM(G44+G46+G47+G49+G50+G52+G53+G55+G57+G59+G60+G61+G63+G64+G65+G67+G69)</f>
        <v>13339.079999999998</v>
      </c>
    </row>
    <row r="43" spans="1:7" ht="25.5">
      <c r="A43" s="8" t="s">
        <v>66</v>
      </c>
      <c r="B43" s="2">
        <v>830</v>
      </c>
      <c r="C43" s="3" t="s">
        <v>39</v>
      </c>
      <c r="D43" s="3" t="s">
        <v>23</v>
      </c>
      <c r="E43" s="3" t="s">
        <v>355</v>
      </c>
      <c r="F43" s="3"/>
      <c r="G43" s="6">
        <f>SUM(G44)</f>
        <v>462.7</v>
      </c>
    </row>
    <row r="44" spans="1:7" ht="12.75">
      <c r="A44" s="8" t="s">
        <v>257</v>
      </c>
      <c r="B44" s="2">
        <v>830</v>
      </c>
      <c r="C44" s="3" t="s">
        <v>39</v>
      </c>
      <c r="D44" s="3" t="s">
        <v>23</v>
      </c>
      <c r="E44" s="3" t="s">
        <v>355</v>
      </c>
      <c r="F44" s="3" t="s">
        <v>252</v>
      </c>
      <c r="G44" s="6">
        <v>462.7</v>
      </c>
    </row>
    <row r="45" spans="1:7" ht="51">
      <c r="A45" s="8" t="s">
        <v>91</v>
      </c>
      <c r="B45" s="2">
        <v>830</v>
      </c>
      <c r="C45" s="3" t="s">
        <v>39</v>
      </c>
      <c r="D45" s="3" t="s">
        <v>23</v>
      </c>
      <c r="E45" s="3" t="s">
        <v>356</v>
      </c>
      <c r="F45" s="3"/>
      <c r="G45" s="6">
        <f>SUM(G46:G47)</f>
        <v>501.7</v>
      </c>
    </row>
    <row r="46" spans="1:7" ht="63.75">
      <c r="A46" s="8" t="s">
        <v>254</v>
      </c>
      <c r="B46" s="2">
        <v>830</v>
      </c>
      <c r="C46" s="3" t="s">
        <v>39</v>
      </c>
      <c r="D46" s="3" t="s">
        <v>23</v>
      </c>
      <c r="E46" s="3" t="s">
        <v>356</v>
      </c>
      <c r="F46" s="3" t="s">
        <v>255</v>
      </c>
      <c r="G46" s="6">
        <v>468.7</v>
      </c>
    </row>
    <row r="47" spans="1:7" ht="25.5">
      <c r="A47" s="8" t="s">
        <v>256</v>
      </c>
      <c r="B47" s="2">
        <v>830</v>
      </c>
      <c r="C47" s="3" t="s">
        <v>39</v>
      </c>
      <c r="D47" s="3" t="s">
        <v>23</v>
      </c>
      <c r="E47" s="3" t="s">
        <v>356</v>
      </c>
      <c r="F47" s="3" t="s">
        <v>251</v>
      </c>
      <c r="G47" s="6">
        <v>33</v>
      </c>
    </row>
    <row r="48" spans="1:7" ht="38.25">
      <c r="A48" s="8" t="s">
        <v>92</v>
      </c>
      <c r="B48" s="2">
        <v>830</v>
      </c>
      <c r="C48" s="3" t="s">
        <v>39</v>
      </c>
      <c r="D48" s="3" t="s">
        <v>23</v>
      </c>
      <c r="E48" s="3" t="s">
        <v>357</v>
      </c>
      <c r="F48" s="3"/>
      <c r="G48" s="6">
        <f>SUM(G49:G50)</f>
        <v>256.7</v>
      </c>
    </row>
    <row r="49" spans="1:7" ht="63.75">
      <c r="A49" s="8" t="s">
        <v>254</v>
      </c>
      <c r="B49" s="2">
        <v>830</v>
      </c>
      <c r="C49" s="3" t="s">
        <v>39</v>
      </c>
      <c r="D49" s="3" t="s">
        <v>23</v>
      </c>
      <c r="E49" s="3" t="s">
        <v>357</v>
      </c>
      <c r="F49" s="3" t="s">
        <v>255</v>
      </c>
      <c r="G49" s="6">
        <v>250.7</v>
      </c>
    </row>
    <row r="50" spans="1:7" ht="25.5">
      <c r="A50" s="8" t="s">
        <v>256</v>
      </c>
      <c r="B50" s="2">
        <v>830</v>
      </c>
      <c r="C50" s="3" t="s">
        <v>39</v>
      </c>
      <c r="D50" s="3" t="s">
        <v>23</v>
      </c>
      <c r="E50" s="3" t="s">
        <v>357</v>
      </c>
      <c r="F50" s="3" t="s">
        <v>251</v>
      </c>
      <c r="G50" s="6">
        <v>6</v>
      </c>
    </row>
    <row r="51" spans="1:7" ht="25.5">
      <c r="A51" s="8" t="s">
        <v>93</v>
      </c>
      <c r="B51" s="2">
        <v>830</v>
      </c>
      <c r="C51" s="3" t="s">
        <v>39</v>
      </c>
      <c r="D51" s="3" t="s">
        <v>23</v>
      </c>
      <c r="E51" s="3" t="s">
        <v>358</v>
      </c>
      <c r="F51" s="3"/>
      <c r="G51" s="6">
        <f>SUM(G52:G53)</f>
        <v>77.5</v>
      </c>
    </row>
    <row r="52" spans="1:7" ht="63.75">
      <c r="A52" s="8" t="s">
        <v>254</v>
      </c>
      <c r="B52" s="2">
        <v>830</v>
      </c>
      <c r="C52" s="3" t="s">
        <v>39</v>
      </c>
      <c r="D52" s="3" t="s">
        <v>23</v>
      </c>
      <c r="E52" s="3" t="s">
        <v>358</v>
      </c>
      <c r="F52" s="3" t="s">
        <v>255</v>
      </c>
      <c r="G52" s="6">
        <v>32.8</v>
      </c>
    </row>
    <row r="53" spans="1:7" ht="25.5">
      <c r="A53" s="8" t="s">
        <v>256</v>
      </c>
      <c r="B53" s="2">
        <v>830</v>
      </c>
      <c r="C53" s="3" t="s">
        <v>39</v>
      </c>
      <c r="D53" s="3" t="s">
        <v>23</v>
      </c>
      <c r="E53" s="3" t="s">
        <v>358</v>
      </c>
      <c r="F53" s="3" t="s">
        <v>251</v>
      </c>
      <c r="G53" s="6">
        <v>44.7</v>
      </c>
    </row>
    <row r="54" spans="1:7" ht="51">
      <c r="A54" s="8" t="s">
        <v>78</v>
      </c>
      <c r="B54" s="2">
        <v>830</v>
      </c>
      <c r="C54" s="3" t="s">
        <v>39</v>
      </c>
      <c r="D54" s="3" t="s">
        <v>23</v>
      </c>
      <c r="E54" s="3" t="s">
        <v>359</v>
      </c>
      <c r="F54" s="3"/>
      <c r="G54" s="6">
        <v>0.38</v>
      </c>
    </row>
    <row r="55" spans="1:7" ht="63.75">
      <c r="A55" s="8" t="s">
        <v>254</v>
      </c>
      <c r="B55" s="2">
        <v>830</v>
      </c>
      <c r="C55" s="3" t="s">
        <v>39</v>
      </c>
      <c r="D55" s="3" t="s">
        <v>23</v>
      </c>
      <c r="E55" s="3" t="s">
        <v>359</v>
      </c>
      <c r="F55" s="3" t="s">
        <v>255</v>
      </c>
      <c r="G55" s="6">
        <v>0.38</v>
      </c>
    </row>
    <row r="56" spans="1:7" ht="12.75">
      <c r="A56" s="8" t="s">
        <v>360</v>
      </c>
      <c r="B56" s="2">
        <v>830</v>
      </c>
      <c r="C56" s="3" t="s">
        <v>39</v>
      </c>
      <c r="D56" s="3" t="s">
        <v>23</v>
      </c>
      <c r="E56" s="3" t="s">
        <v>361</v>
      </c>
      <c r="F56" s="3"/>
      <c r="G56" s="6">
        <f>SUM(G57)</f>
        <v>2819.6</v>
      </c>
    </row>
    <row r="57" spans="1:7" ht="38.25">
      <c r="A57" s="8" t="s">
        <v>259</v>
      </c>
      <c r="B57" s="2">
        <v>830</v>
      </c>
      <c r="C57" s="3" t="s">
        <v>39</v>
      </c>
      <c r="D57" s="3" t="s">
        <v>23</v>
      </c>
      <c r="E57" s="3" t="s">
        <v>361</v>
      </c>
      <c r="F57" s="3" t="s">
        <v>260</v>
      </c>
      <c r="G57" s="6">
        <v>2819.6</v>
      </c>
    </row>
    <row r="58" spans="1:7" ht="25.5">
      <c r="A58" s="8" t="s">
        <v>22</v>
      </c>
      <c r="B58" s="2">
        <v>830</v>
      </c>
      <c r="C58" s="3" t="s">
        <v>39</v>
      </c>
      <c r="D58" s="3" t="s">
        <v>23</v>
      </c>
      <c r="E58" s="3" t="s">
        <v>362</v>
      </c>
      <c r="F58" s="4"/>
      <c r="G58" s="6">
        <f>SUM(G59:G61)</f>
        <v>1773.1999999999998</v>
      </c>
    </row>
    <row r="59" spans="1:7" ht="63.75">
      <c r="A59" s="8" t="s">
        <v>254</v>
      </c>
      <c r="B59" s="2">
        <v>830</v>
      </c>
      <c r="C59" s="3" t="s">
        <v>39</v>
      </c>
      <c r="D59" s="3" t="s">
        <v>23</v>
      </c>
      <c r="E59" s="3" t="s">
        <v>362</v>
      </c>
      <c r="F59" s="3" t="s">
        <v>255</v>
      </c>
      <c r="G59" s="6">
        <v>1346.7</v>
      </c>
    </row>
    <row r="60" spans="1:7" ht="25.5">
      <c r="A60" s="8" t="s">
        <v>256</v>
      </c>
      <c r="B60" s="2">
        <v>830</v>
      </c>
      <c r="C60" s="3" t="s">
        <v>39</v>
      </c>
      <c r="D60" s="3" t="s">
        <v>23</v>
      </c>
      <c r="E60" s="3" t="s">
        <v>362</v>
      </c>
      <c r="F60" s="3" t="s">
        <v>251</v>
      </c>
      <c r="G60" s="6">
        <v>401.4</v>
      </c>
    </row>
    <row r="61" spans="1:7" ht="12.75">
      <c r="A61" s="8" t="s">
        <v>258</v>
      </c>
      <c r="B61" s="2">
        <v>830</v>
      </c>
      <c r="C61" s="3" t="s">
        <v>39</v>
      </c>
      <c r="D61" s="3" t="s">
        <v>23</v>
      </c>
      <c r="E61" s="3" t="s">
        <v>362</v>
      </c>
      <c r="F61" s="3" t="s">
        <v>45</v>
      </c>
      <c r="G61" s="6">
        <v>25.1</v>
      </c>
    </row>
    <row r="62" spans="1:7" ht="12.75">
      <c r="A62" s="8" t="s">
        <v>363</v>
      </c>
      <c r="B62" s="2">
        <v>830</v>
      </c>
      <c r="C62" s="3" t="s">
        <v>39</v>
      </c>
      <c r="D62" s="3" t="s">
        <v>23</v>
      </c>
      <c r="E62" s="3" t="s">
        <v>364</v>
      </c>
      <c r="F62" s="3"/>
      <c r="G62" s="6">
        <f>SUM(G63:G66)</f>
        <v>7356.4</v>
      </c>
    </row>
    <row r="63" spans="1:7" ht="63.75">
      <c r="A63" s="8" t="s">
        <v>254</v>
      </c>
      <c r="B63" s="2">
        <v>830</v>
      </c>
      <c r="C63" s="3" t="s">
        <v>39</v>
      </c>
      <c r="D63" s="3" t="s">
        <v>23</v>
      </c>
      <c r="E63" s="3" t="s">
        <v>364</v>
      </c>
      <c r="F63" s="3" t="s">
        <v>255</v>
      </c>
      <c r="G63" s="6">
        <v>2625.6</v>
      </c>
    </row>
    <row r="64" spans="1:7" ht="25.5">
      <c r="A64" s="8" t="s">
        <v>256</v>
      </c>
      <c r="B64" s="2">
        <v>830</v>
      </c>
      <c r="C64" s="3" t="s">
        <v>39</v>
      </c>
      <c r="D64" s="3" t="s">
        <v>23</v>
      </c>
      <c r="E64" s="3" t="s">
        <v>364</v>
      </c>
      <c r="F64" s="3" t="s">
        <v>251</v>
      </c>
      <c r="G64" s="6">
        <v>3587.2</v>
      </c>
    </row>
    <row r="65" spans="1:7" ht="12.75">
      <c r="A65" s="8" t="s">
        <v>257</v>
      </c>
      <c r="B65" s="2">
        <v>830</v>
      </c>
      <c r="C65" s="3" t="s">
        <v>39</v>
      </c>
      <c r="D65" s="3" t="s">
        <v>23</v>
      </c>
      <c r="E65" s="3" t="s">
        <v>364</v>
      </c>
      <c r="F65" s="3" t="s">
        <v>252</v>
      </c>
      <c r="G65" s="6">
        <v>183.6</v>
      </c>
    </row>
    <row r="66" spans="1:7" ht="51">
      <c r="A66" s="8" t="s">
        <v>365</v>
      </c>
      <c r="B66" s="2">
        <v>830</v>
      </c>
      <c r="C66" s="3" t="s">
        <v>39</v>
      </c>
      <c r="D66" s="3" t="s">
        <v>23</v>
      </c>
      <c r="E66" s="3" t="s">
        <v>364</v>
      </c>
      <c r="F66" s="3"/>
      <c r="G66" s="6">
        <f>SUM(G67)</f>
        <v>960</v>
      </c>
    </row>
    <row r="67" spans="1:7" ht="25.5">
      <c r="A67" s="8" t="s">
        <v>256</v>
      </c>
      <c r="B67" s="2">
        <v>830</v>
      </c>
      <c r="C67" s="3" t="s">
        <v>39</v>
      </c>
      <c r="D67" s="3" t="s">
        <v>23</v>
      </c>
      <c r="E67" s="3" t="s">
        <v>364</v>
      </c>
      <c r="F67" s="3" t="s">
        <v>251</v>
      </c>
      <c r="G67" s="6">
        <v>960</v>
      </c>
    </row>
    <row r="68" spans="1:7" ht="12.75">
      <c r="A68" s="8" t="s">
        <v>442</v>
      </c>
      <c r="B68" s="2">
        <v>830</v>
      </c>
      <c r="C68" s="3" t="s">
        <v>39</v>
      </c>
      <c r="D68" s="3" t="s">
        <v>23</v>
      </c>
      <c r="E68" s="3" t="s">
        <v>366</v>
      </c>
      <c r="F68" s="3"/>
      <c r="G68" s="6">
        <f>SUM(G69)</f>
        <v>90.9</v>
      </c>
    </row>
    <row r="69" spans="1:7" ht="25.5">
      <c r="A69" s="8" t="s">
        <v>256</v>
      </c>
      <c r="B69" s="2">
        <v>830</v>
      </c>
      <c r="C69" s="3" t="s">
        <v>39</v>
      </c>
      <c r="D69" s="3" t="s">
        <v>23</v>
      </c>
      <c r="E69" s="3" t="s">
        <v>366</v>
      </c>
      <c r="F69" s="3" t="s">
        <v>251</v>
      </c>
      <c r="G69" s="6">
        <v>90.9</v>
      </c>
    </row>
    <row r="70" spans="1:7" ht="12.75">
      <c r="A70" s="92" t="s">
        <v>24</v>
      </c>
      <c r="B70" s="69">
        <v>830</v>
      </c>
      <c r="C70" s="5" t="s">
        <v>48</v>
      </c>
      <c r="D70" s="5"/>
      <c r="E70" s="5"/>
      <c r="F70" s="5"/>
      <c r="G70" s="70">
        <f>SUM(G74)</f>
        <v>1652.9</v>
      </c>
    </row>
    <row r="71" spans="1:7" ht="12.75">
      <c r="A71" s="1" t="s">
        <v>25</v>
      </c>
      <c r="B71" s="2">
        <v>830</v>
      </c>
      <c r="C71" s="3" t="s">
        <v>48</v>
      </c>
      <c r="D71" s="3" t="s">
        <v>50</v>
      </c>
      <c r="E71" s="3"/>
      <c r="F71" s="1"/>
      <c r="G71" s="6">
        <f>SUM(G74)</f>
        <v>1652.9</v>
      </c>
    </row>
    <row r="72" spans="1:7" ht="12.75">
      <c r="A72" s="8" t="s">
        <v>309</v>
      </c>
      <c r="B72" s="2">
        <v>830</v>
      </c>
      <c r="C72" s="3" t="s">
        <v>48</v>
      </c>
      <c r="D72" s="3" t="s">
        <v>50</v>
      </c>
      <c r="E72" s="3" t="s">
        <v>367</v>
      </c>
      <c r="F72" s="1"/>
      <c r="G72" s="6">
        <f>SUM(G74)</f>
        <v>1652.9</v>
      </c>
    </row>
    <row r="73" spans="1:7" ht="38.25">
      <c r="A73" s="8" t="s">
        <v>26</v>
      </c>
      <c r="B73" s="2">
        <v>830</v>
      </c>
      <c r="C73" s="3" t="s">
        <v>48</v>
      </c>
      <c r="D73" s="3" t="s">
        <v>50</v>
      </c>
      <c r="E73" s="3" t="s">
        <v>367</v>
      </c>
      <c r="F73" s="1"/>
      <c r="G73" s="6">
        <f>SUM(G74)</f>
        <v>1652.9</v>
      </c>
    </row>
    <row r="74" spans="1:7" ht="12.75">
      <c r="A74" s="8" t="s">
        <v>258</v>
      </c>
      <c r="B74" s="2">
        <v>830</v>
      </c>
      <c r="C74" s="3" t="s">
        <v>48</v>
      </c>
      <c r="D74" s="3" t="s">
        <v>50</v>
      </c>
      <c r="E74" s="3" t="s">
        <v>367</v>
      </c>
      <c r="F74" s="3" t="s">
        <v>45</v>
      </c>
      <c r="G74" s="6">
        <v>1652.9</v>
      </c>
    </row>
    <row r="75" spans="1:7" ht="25.5">
      <c r="A75" s="17" t="s">
        <v>67</v>
      </c>
      <c r="B75" s="69">
        <v>830</v>
      </c>
      <c r="C75" s="5" t="s">
        <v>50</v>
      </c>
      <c r="D75" s="5"/>
      <c r="E75" s="5"/>
      <c r="F75" s="5"/>
      <c r="G75" s="70">
        <f>SUM(G80+G83+G89+G79)</f>
        <v>10309.100000000002</v>
      </c>
    </row>
    <row r="76" spans="1:7" ht="38.25">
      <c r="A76" s="8" t="s">
        <v>68</v>
      </c>
      <c r="B76" s="2">
        <v>830</v>
      </c>
      <c r="C76" s="3" t="s">
        <v>50</v>
      </c>
      <c r="D76" s="3" t="s">
        <v>52</v>
      </c>
      <c r="E76" s="3"/>
      <c r="F76" s="3"/>
      <c r="G76" s="6">
        <f>SUM(G77)</f>
        <v>1473.6000000000001</v>
      </c>
    </row>
    <row r="77" spans="1:7" ht="12.75">
      <c r="A77" s="8" t="s">
        <v>309</v>
      </c>
      <c r="B77" s="2">
        <v>830</v>
      </c>
      <c r="C77" s="3" t="s">
        <v>50</v>
      </c>
      <c r="D77" s="3" t="s">
        <v>52</v>
      </c>
      <c r="E77" s="3" t="s">
        <v>332</v>
      </c>
      <c r="F77" s="3"/>
      <c r="G77" s="6">
        <f>SUM(G79+G81+G82)</f>
        <v>1473.6000000000001</v>
      </c>
    </row>
    <row r="78" spans="1:7" ht="38.25">
      <c r="A78" s="8" t="s">
        <v>599</v>
      </c>
      <c r="B78" s="2">
        <v>830</v>
      </c>
      <c r="C78" s="3" t="s">
        <v>50</v>
      </c>
      <c r="D78" s="3" t="s">
        <v>52</v>
      </c>
      <c r="E78" s="3" t="s">
        <v>598</v>
      </c>
      <c r="F78" s="3"/>
      <c r="G78" s="6">
        <f>SUM(G79)</f>
        <v>195.7</v>
      </c>
    </row>
    <row r="79" spans="1:7" ht="25.5">
      <c r="A79" s="8" t="s">
        <v>256</v>
      </c>
      <c r="B79" s="2">
        <v>830</v>
      </c>
      <c r="C79" s="3" t="s">
        <v>50</v>
      </c>
      <c r="D79" s="3" t="s">
        <v>52</v>
      </c>
      <c r="E79" s="3" t="s">
        <v>598</v>
      </c>
      <c r="F79" s="3" t="s">
        <v>251</v>
      </c>
      <c r="G79" s="6">
        <v>195.7</v>
      </c>
    </row>
    <row r="80" spans="1:7" ht="25.5">
      <c r="A80" s="8" t="s">
        <v>368</v>
      </c>
      <c r="B80" s="2">
        <v>830</v>
      </c>
      <c r="C80" s="3" t="s">
        <v>50</v>
      </c>
      <c r="D80" s="3" t="s">
        <v>52</v>
      </c>
      <c r="E80" s="3" t="s">
        <v>369</v>
      </c>
      <c r="F80" s="3"/>
      <c r="G80" s="6">
        <f>SUM(G82+G81)</f>
        <v>1277.9</v>
      </c>
    </row>
    <row r="81" spans="1:7" ht="63.75">
      <c r="A81" s="8" t="s">
        <v>254</v>
      </c>
      <c r="B81" s="2">
        <v>830</v>
      </c>
      <c r="C81" s="3" t="s">
        <v>50</v>
      </c>
      <c r="D81" s="3" t="s">
        <v>52</v>
      </c>
      <c r="E81" s="3" t="s">
        <v>369</v>
      </c>
      <c r="F81" s="3" t="s">
        <v>255</v>
      </c>
      <c r="G81" s="3" t="s">
        <v>597</v>
      </c>
    </row>
    <row r="82" spans="1:7" ht="25.5">
      <c r="A82" s="8" t="s">
        <v>256</v>
      </c>
      <c r="B82" s="2">
        <v>830</v>
      </c>
      <c r="C82" s="3" t="s">
        <v>50</v>
      </c>
      <c r="D82" s="3" t="s">
        <v>52</v>
      </c>
      <c r="E82" s="3" t="s">
        <v>369</v>
      </c>
      <c r="F82" s="3" t="s">
        <v>251</v>
      </c>
      <c r="G82" s="6">
        <v>157.4</v>
      </c>
    </row>
    <row r="83" spans="1:7" ht="12.75">
      <c r="A83" s="8" t="s">
        <v>370</v>
      </c>
      <c r="B83" s="2">
        <v>830</v>
      </c>
      <c r="C83" s="3" t="s">
        <v>50</v>
      </c>
      <c r="D83" s="3" t="s">
        <v>44</v>
      </c>
      <c r="E83" s="3"/>
      <c r="F83" s="3"/>
      <c r="G83" s="6">
        <f>SUM(G85)</f>
        <v>7455.8</v>
      </c>
    </row>
    <row r="84" spans="1:7" ht="12.75">
      <c r="A84" s="8" t="s">
        <v>309</v>
      </c>
      <c r="B84" s="2">
        <v>830</v>
      </c>
      <c r="C84" s="3" t="s">
        <v>50</v>
      </c>
      <c r="D84" s="3" t="s">
        <v>44</v>
      </c>
      <c r="E84" s="3" t="s">
        <v>332</v>
      </c>
      <c r="F84" s="3"/>
      <c r="G84" s="6">
        <f>SUM(G85)</f>
        <v>7455.8</v>
      </c>
    </row>
    <row r="85" spans="1:7" ht="25.5">
      <c r="A85" s="8" t="s">
        <v>371</v>
      </c>
      <c r="B85" s="2">
        <v>830</v>
      </c>
      <c r="C85" s="3" t="s">
        <v>50</v>
      </c>
      <c r="D85" s="3" t="s">
        <v>44</v>
      </c>
      <c r="E85" s="3" t="s">
        <v>372</v>
      </c>
      <c r="F85" s="3"/>
      <c r="G85" s="6">
        <f>SUM(G86:G88)</f>
        <v>7455.8</v>
      </c>
    </row>
    <row r="86" spans="1:7" ht="51" customHeight="1">
      <c r="A86" s="8" t="s">
        <v>341</v>
      </c>
      <c r="B86" s="2">
        <v>830</v>
      </c>
      <c r="C86" s="3" t="s">
        <v>50</v>
      </c>
      <c r="D86" s="3" t="s">
        <v>44</v>
      </c>
      <c r="E86" s="3" t="s">
        <v>372</v>
      </c>
      <c r="F86" s="3" t="s">
        <v>255</v>
      </c>
      <c r="G86" s="6">
        <v>5673</v>
      </c>
    </row>
    <row r="87" spans="1:7" ht="25.5">
      <c r="A87" s="8" t="s">
        <v>256</v>
      </c>
      <c r="B87" s="2">
        <v>830</v>
      </c>
      <c r="C87" s="3" t="s">
        <v>50</v>
      </c>
      <c r="D87" s="3" t="s">
        <v>44</v>
      </c>
      <c r="E87" s="3" t="s">
        <v>372</v>
      </c>
      <c r="F87" s="3" t="s">
        <v>251</v>
      </c>
      <c r="G87" s="6">
        <v>1753.6</v>
      </c>
    </row>
    <row r="88" spans="1:7" ht="12.75">
      <c r="A88" s="8" t="s">
        <v>257</v>
      </c>
      <c r="B88" s="2">
        <v>830</v>
      </c>
      <c r="C88" s="3" t="s">
        <v>50</v>
      </c>
      <c r="D88" s="3" t="s">
        <v>44</v>
      </c>
      <c r="E88" s="3" t="s">
        <v>372</v>
      </c>
      <c r="F88" s="3" t="s">
        <v>252</v>
      </c>
      <c r="G88" s="6">
        <v>29.2</v>
      </c>
    </row>
    <row r="89" spans="1:7" ht="25.5">
      <c r="A89" s="8" t="s">
        <v>263</v>
      </c>
      <c r="B89" s="2">
        <v>830</v>
      </c>
      <c r="C89" s="3" t="s">
        <v>50</v>
      </c>
      <c r="D89" s="3" t="s">
        <v>43</v>
      </c>
      <c r="E89" s="3"/>
      <c r="F89" s="3"/>
      <c r="G89" s="6">
        <f>SUM(G93+G92)</f>
        <v>1379.7</v>
      </c>
    </row>
    <row r="90" spans="1:7" ht="38.25" hidden="1">
      <c r="A90" s="8" t="s">
        <v>373</v>
      </c>
      <c r="B90" s="2">
        <v>830</v>
      </c>
      <c r="C90" s="3" t="s">
        <v>50</v>
      </c>
      <c r="D90" s="3" t="s">
        <v>43</v>
      </c>
      <c r="E90" s="3" t="s">
        <v>374</v>
      </c>
      <c r="F90" s="3"/>
      <c r="G90" s="6">
        <f>SUM(G92)</f>
        <v>0</v>
      </c>
    </row>
    <row r="91" spans="1:7" ht="12.75" hidden="1">
      <c r="A91" s="8" t="s">
        <v>375</v>
      </c>
      <c r="B91" s="2">
        <v>830</v>
      </c>
      <c r="C91" s="3" t="s">
        <v>50</v>
      </c>
      <c r="D91" s="3" t="s">
        <v>43</v>
      </c>
      <c r="E91" s="3" t="s">
        <v>376</v>
      </c>
      <c r="F91" s="3"/>
      <c r="G91" s="6">
        <f>SUM(G92)</f>
        <v>0</v>
      </c>
    </row>
    <row r="92" spans="1:7" ht="63.75" hidden="1">
      <c r="A92" s="8" t="s">
        <v>254</v>
      </c>
      <c r="B92" s="2">
        <v>830</v>
      </c>
      <c r="C92" s="3" t="s">
        <v>50</v>
      </c>
      <c r="D92" s="3" t="s">
        <v>43</v>
      </c>
      <c r="E92" s="3" t="s">
        <v>376</v>
      </c>
      <c r="F92" s="3" t="s">
        <v>255</v>
      </c>
      <c r="G92" s="6"/>
    </row>
    <row r="93" spans="1:7" ht="12.75">
      <c r="A93" s="8" t="s">
        <v>309</v>
      </c>
      <c r="B93" s="2">
        <v>830</v>
      </c>
      <c r="C93" s="3" t="s">
        <v>50</v>
      </c>
      <c r="D93" s="3" t="s">
        <v>43</v>
      </c>
      <c r="E93" s="3" t="s">
        <v>332</v>
      </c>
      <c r="F93" s="3"/>
      <c r="G93" s="6">
        <f>SUM(G98+G94)</f>
        <v>1379.7</v>
      </c>
    </row>
    <row r="94" spans="1:7" ht="25.5" hidden="1">
      <c r="A94" s="8" t="s">
        <v>377</v>
      </c>
      <c r="B94" s="2">
        <v>830</v>
      </c>
      <c r="C94" s="3" t="s">
        <v>50</v>
      </c>
      <c r="D94" s="3" t="s">
        <v>43</v>
      </c>
      <c r="E94" s="3" t="s">
        <v>378</v>
      </c>
      <c r="F94" s="3"/>
      <c r="G94" s="6">
        <f>SUM(G95:G96)</f>
        <v>0</v>
      </c>
    </row>
    <row r="95" spans="1:7" ht="25.5" hidden="1">
      <c r="A95" s="8" t="s">
        <v>256</v>
      </c>
      <c r="B95" s="2">
        <v>830</v>
      </c>
      <c r="C95" s="3" t="s">
        <v>50</v>
      </c>
      <c r="D95" s="3" t="s">
        <v>43</v>
      </c>
      <c r="E95" s="3" t="s">
        <v>378</v>
      </c>
      <c r="F95" s="3" t="s">
        <v>251</v>
      </c>
      <c r="G95" s="6"/>
    </row>
    <row r="96" spans="1:7" ht="12.75" hidden="1">
      <c r="A96" s="8" t="s">
        <v>306</v>
      </c>
      <c r="B96" s="2">
        <v>830</v>
      </c>
      <c r="C96" s="3" t="s">
        <v>50</v>
      </c>
      <c r="D96" s="3" t="s">
        <v>43</v>
      </c>
      <c r="E96" s="3" t="s">
        <v>378</v>
      </c>
      <c r="F96" s="3" t="s">
        <v>264</v>
      </c>
      <c r="G96" s="6"/>
    </row>
    <row r="97" spans="1:7" ht="38.25">
      <c r="A97" s="8" t="s">
        <v>379</v>
      </c>
      <c r="B97" s="2">
        <v>830</v>
      </c>
      <c r="C97" s="3" t="s">
        <v>50</v>
      </c>
      <c r="D97" s="3" t="s">
        <v>43</v>
      </c>
      <c r="E97" s="3" t="s">
        <v>380</v>
      </c>
      <c r="F97" s="3"/>
      <c r="G97" s="6">
        <f>SUM(G98)</f>
        <v>1379.7</v>
      </c>
    </row>
    <row r="98" spans="1:7" ht="63.75">
      <c r="A98" s="8" t="s">
        <v>341</v>
      </c>
      <c r="B98" s="2">
        <v>830</v>
      </c>
      <c r="C98" s="3" t="s">
        <v>50</v>
      </c>
      <c r="D98" s="3" t="s">
        <v>43</v>
      </c>
      <c r="E98" s="3" t="s">
        <v>380</v>
      </c>
      <c r="F98" s="3" t="s">
        <v>255</v>
      </c>
      <c r="G98" s="6">
        <v>1379.7</v>
      </c>
    </row>
    <row r="99" spans="1:7" ht="12.75">
      <c r="A99" s="17" t="s">
        <v>7</v>
      </c>
      <c r="B99" s="69">
        <v>830</v>
      </c>
      <c r="C99" s="5" t="s">
        <v>41</v>
      </c>
      <c r="D99" s="5"/>
      <c r="E99" s="5"/>
      <c r="F99" s="5"/>
      <c r="G99" s="70">
        <f>SUM(G100+G111+G115)</f>
        <v>37593.8</v>
      </c>
    </row>
    <row r="100" spans="1:7" ht="12.75">
      <c r="A100" s="8" t="s">
        <v>99</v>
      </c>
      <c r="B100" s="2">
        <v>830</v>
      </c>
      <c r="C100" s="3" t="s">
        <v>41</v>
      </c>
      <c r="D100" s="3" t="s">
        <v>47</v>
      </c>
      <c r="E100" s="3"/>
      <c r="F100" s="3"/>
      <c r="G100" s="96">
        <f>SUM(G104+G110+G106+G108)</f>
        <v>12462.6</v>
      </c>
    </row>
    <row r="101" spans="1:7" ht="38.25">
      <c r="A101" s="8" t="s">
        <v>381</v>
      </c>
      <c r="B101" s="2">
        <v>830</v>
      </c>
      <c r="C101" s="3" t="s">
        <v>41</v>
      </c>
      <c r="D101" s="3" t="s">
        <v>47</v>
      </c>
      <c r="E101" s="3" t="s">
        <v>382</v>
      </c>
      <c r="F101" s="3"/>
      <c r="G101" s="6">
        <v>107.3</v>
      </c>
    </row>
    <row r="102" spans="1:7" ht="38.25">
      <c r="A102" s="8" t="s">
        <v>383</v>
      </c>
      <c r="B102" s="2">
        <v>830</v>
      </c>
      <c r="C102" s="3" t="s">
        <v>41</v>
      </c>
      <c r="D102" s="3" t="s">
        <v>47</v>
      </c>
      <c r="E102" s="3" t="s">
        <v>384</v>
      </c>
      <c r="F102" s="3"/>
      <c r="G102" s="6">
        <f>SUM(G104)</f>
        <v>102.9</v>
      </c>
    </row>
    <row r="103" spans="1:7" ht="63.75">
      <c r="A103" s="8" t="s">
        <v>385</v>
      </c>
      <c r="B103" s="2">
        <v>830</v>
      </c>
      <c r="C103" s="3" t="s">
        <v>41</v>
      </c>
      <c r="D103" s="3" t="s">
        <v>47</v>
      </c>
      <c r="E103" s="3" t="s">
        <v>386</v>
      </c>
      <c r="F103" s="3"/>
      <c r="G103" s="6">
        <f>SUM(G104)</f>
        <v>102.9</v>
      </c>
    </row>
    <row r="104" spans="1:7" ht="25.5">
      <c r="A104" s="8" t="s">
        <v>256</v>
      </c>
      <c r="B104" s="2">
        <v>830</v>
      </c>
      <c r="C104" s="3" t="s">
        <v>41</v>
      </c>
      <c r="D104" s="3" t="s">
        <v>47</v>
      </c>
      <c r="E104" s="3" t="s">
        <v>386</v>
      </c>
      <c r="F104" s="3" t="s">
        <v>251</v>
      </c>
      <c r="G104" s="6">
        <v>102.9</v>
      </c>
    </row>
    <row r="105" spans="1:7" ht="12.75">
      <c r="A105" s="8" t="s">
        <v>387</v>
      </c>
      <c r="B105" s="2">
        <v>830</v>
      </c>
      <c r="C105" s="3" t="s">
        <v>41</v>
      </c>
      <c r="D105" s="3" t="s">
        <v>47</v>
      </c>
      <c r="E105" s="3" t="s">
        <v>388</v>
      </c>
      <c r="F105" s="3"/>
      <c r="G105" s="58">
        <f>SUM(G106)</f>
        <v>7976.2</v>
      </c>
    </row>
    <row r="106" spans="1:7" ht="25.5">
      <c r="A106" s="8" t="s">
        <v>389</v>
      </c>
      <c r="B106" s="2">
        <v>830</v>
      </c>
      <c r="C106" s="3" t="s">
        <v>41</v>
      </c>
      <c r="D106" s="3" t="s">
        <v>47</v>
      </c>
      <c r="E106" s="3" t="s">
        <v>388</v>
      </c>
      <c r="F106" s="3" t="s">
        <v>252</v>
      </c>
      <c r="G106" s="58">
        <v>7976.2</v>
      </c>
    </row>
    <row r="107" spans="1:7" ht="38.25">
      <c r="A107" s="8" t="s">
        <v>390</v>
      </c>
      <c r="B107" s="2">
        <v>830</v>
      </c>
      <c r="C107" s="3" t="s">
        <v>41</v>
      </c>
      <c r="D107" s="3" t="s">
        <v>47</v>
      </c>
      <c r="E107" s="3" t="s">
        <v>391</v>
      </c>
      <c r="F107" s="3"/>
      <c r="G107" s="58">
        <f>SUM(G108)</f>
        <v>522</v>
      </c>
    </row>
    <row r="108" spans="1:7" ht="12.75">
      <c r="A108" s="8" t="s">
        <v>392</v>
      </c>
      <c r="B108" s="2">
        <v>830</v>
      </c>
      <c r="C108" s="3" t="s">
        <v>41</v>
      </c>
      <c r="D108" s="3" t="s">
        <v>47</v>
      </c>
      <c r="E108" s="3" t="s">
        <v>391</v>
      </c>
      <c r="F108" s="3" t="s">
        <v>252</v>
      </c>
      <c r="G108" s="58">
        <v>522</v>
      </c>
    </row>
    <row r="109" spans="1:7" ht="25.5">
      <c r="A109" s="8" t="s">
        <v>265</v>
      </c>
      <c r="B109" s="2">
        <v>830</v>
      </c>
      <c r="C109" s="3" t="s">
        <v>41</v>
      </c>
      <c r="D109" s="3" t="s">
        <v>47</v>
      </c>
      <c r="E109" s="3" t="s">
        <v>393</v>
      </c>
      <c r="F109" s="3"/>
      <c r="G109" s="6">
        <f>SUM(G110)</f>
        <v>3861.5</v>
      </c>
    </row>
    <row r="110" spans="1:7" ht="25.5">
      <c r="A110" s="8" t="s">
        <v>256</v>
      </c>
      <c r="B110" s="2">
        <v>830</v>
      </c>
      <c r="C110" s="3" t="s">
        <v>41</v>
      </c>
      <c r="D110" s="3" t="s">
        <v>47</v>
      </c>
      <c r="E110" s="3" t="s">
        <v>393</v>
      </c>
      <c r="F110" s="3" t="s">
        <v>251</v>
      </c>
      <c r="G110" s="6">
        <v>3861.5</v>
      </c>
    </row>
    <row r="111" spans="1:7" ht="12.75">
      <c r="A111" s="8" t="s">
        <v>266</v>
      </c>
      <c r="B111" s="2">
        <v>830</v>
      </c>
      <c r="C111" s="3" t="s">
        <v>41</v>
      </c>
      <c r="D111" s="3" t="s">
        <v>52</v>
      </c>
      <c r="E111" s="3"/>
      <c r="F111" s="3"/>
      <c r="G111" s="6">
        <f>SUM(G114)</f>
        <v>24080.3</v>
      </c>
    </row>
    <row r="112" spans="1:7" ht="38.25">
      <c r="A112" s="8" t="s">
        <v>394</v>
      </c>
      <c r="B112" s="2">
        <v>830</v>
      </c>
      <c r="C112" s="3" t="s">
        <v>41</v>
      </c>
      <c r="D112" s="3" t="s">
        <v>52</v>
      </c>
      <c r="E112" s="3" t="s">
        <v>395</v>
      </c>
      <c r="F112" s="3"/>
      <c r="G112" s="6">
        <f>SUM(G114)</f>
        <v>24080.3</v>
      </c>
    </row>
    <row r="113" spans="1:7" ht="38.25">
      <c r="A113" s="8" t="s">
        <v>394</v>
      </c>
      <c r="B113" s="2">
        <v>830</v>
      </c>
      <c r="C113" s="3" t="s">
        <v>41</v>
      </c>
      <c r="D113" s="3" t="s">
        <v>52</v>
      </c>
      <c r="E113" s="3" t="s">
        <v>396</v>
      </c>
      <c r="F113" s="3"/>
      <c r="G113" s="6">
        <f>SUM(G114)</f>
        <v>24080.3</v>
      </c>
    </row>
    <row r="114" spans="1:7" ht="25.5">
      <c r="A114" s="8" t="s">
        <v>256</v>
      </c>
      <c r="B114" s="2">
        <v>830</v>
      </c>
      <c r="C114" s="3" t="s">
        <v>41</v>
      </c>
      <c r="D114" s="3" t="s">
        <v>52</v>
      </c>
      <c r="E114" s="3" t="s">
        <v>396</v>
      </c>
      <c r="F114" s="3" t="s">
        <v>251</v>
      </c>
      <c r="G114" s="6">
        <v>24080.3</v>
      </c>
    </row>
    <row r="115" spans="1:7" ht="25.5">
      <c r="A115" s="8" t="s">
        <v>268</v>
      </c>
      <c r="B115" s="2">
        <v>830</v>
      </c>
      <c r="C115" s="3" t="s">
        <v>41</v>
      </c>
      <c r="D115" s="3" t="s">
        <v>70</v>
      </c>
      <c r="E115" s="3"/>
      <c r="F115" s="3"/>
      <c r="G115" s="6">
        <f>SUM(G117+G119)</f>
        <v>1050.9</v>
      </c>
    </row>
    <row r="116" spans="1:7" ht="51">
      <c r="A116" s="8" t="s">
        <v>397</v>
      </c>
      <c r="B116" s="2">
        <v>830</v>
      </c>
      <c r="C116" s="3" t="s">
        <v>41</v>
      </c>
      <c r="D116" s="3" t="s">
        <v>70</v>
      </c>
      <c r="E116" s="3" t="s">
        <v>398</v>
      </c>
      <c r="F116" s="3"/>
      <c r="G116" s="6">
        <f>SUM(G117)</f>
        <v>75.3</v>
      </c>
    </row>
    <row r="117" spans="1:7" ht="25.5">
      <c r="A117" s="8" t="s">
        <v>256</v>
      </c>
      <c r="B117" s="2">
        <v>830</v>
      </c>
      <c r="C117" s="3" t="s">
        <v>41</v>
      </c>
      <c r="D117" s="3" t="s">
        <v>70</v>
      </c>
      <c r="E117" s="3" t="s">
        <v>398</v>
      </c>
      <c r="F117" s="3" t="s">
        <v>251</v>
      </c>
      <c r="G117" s="6">
        <v>75.3</v>
      </c>
    </row>
    <row r="118" spans="1:7" ht="25.5">
      <c r="A118" s="8" t="s">
        <v>601</v>
      </c>
      <c r="B118" s="2">
        <v>830</v>
      </c>
      <c r="C118" s="3" t="s">
        <v>41</v>
      </c>
      <c r="D118" s="3" t="s">
        <v>70</v>
      </c>
      <c r="E118" s="3" t="s">
        <v>600</v>
      </c>
      <c r="F118" s="3"/>
      <c r="G118" s="6">
        <f>SUM(G119)</f>
        <v>975.6</v>
      </c>
    </row>
    <row r="119" spans="1:7" ht="54.75" customHeight="1">
      <c r="A119" s="45" t="s">
        <v>602</v>
      </c>
      <c r="B119" s="2">
        <v>830</v>
      </c>
      <c r="C119" s="3" t="s">
        <v>41</v>
      </c>
      <c r="D119" s="3" t="s">
        <v>70</v>
      </c>
      <c r="E119" s="3" t="s">
        <v>600</v>
      </c>
      <c r="F119" s="3" t="s">
        <v>252</v>
      </c>
      <c r="G119" s="6">
        <v>975.6</v>
      </c>
    </row>
    <row r="120" spans="1:7" ht="12.75">
      <c r="A120" s="17" t="s">
        <v>79</v>
      </c>
      <c r="B120" s="69">
        <v>830</v>
      </c>
      <c r="C120" s="5" t="s">
        <v>47</v>
      </c>
      <c r="D120" s="5"/>
      <c r="E120" s="5"/>
      <c r="F120" s="5"/>
      <c r="G120" s="70">
        <f>SUM(G121+G130+G133)</f>
        <v>17183.7</v>
      </c>
    </row>
    <row r="121" spans="1:7" ht="12.75">
      <c r="A121" s="8" t="s">
        <v>33</v>
      </c>
      <c r="B121" s="2">
        <v>830</v>
      </c>
      <c r="C121" s="3" t="s">
        <v>47</v>
      </c>
      <c r="D121" s="3" t="s">
        <v>39</v>
      </c>
      <c r="E121" s="3"/>
      <c r="F121" s="3"/>
      <c r="G121" s="6">
        <f>SUM(G122+G128)</f>
        <v>15984</v>
      </c>
    </row>
    <row r="122" spans="1:7" ht="51">
      <c r="A122" s="8" t="s">
        <v>399</v>
      </c>
      <c r="B122" s="2">
        <v>830</v>
      </c>
      <c r="C122" s="3" t="s">
        <v>47</v>
      </c>
      <c r="D122" s="3" t="s">
        <v>39</v>
      </c>
      <c r="E122" s="3" t="s">
        <v>400</v>
      </c>
      <c r="F122" s="3"/>
      <c r="G122" s="6">
        <f>SUM(G126)</f>
        <v>15984</v>
      </c>
    </row>
    <row r="123" spans="1:7" ht="63.75">
      <c r="A123" s="8" t="s">
        <v>401</v>
      </c>
      <c r="B123" s="2">
        <v>830</v>
      </c>
      <c r="C123" s="3" t="s">
        <v>47</v>
      </c>
      <c r="D123" s="3" t="s">
        <v>39</v>
      </c>
      <c r="E123" s="3" t="s">
        <v>402</v>
      </c>
      <c r="F123" s="3"/>
      <c r="G123" s="6">
        <v>15984</v>
      </c>
    </row>
    <row r="124" spans="1:7" ht="43.5" customHeight="1">
      <c r="A124" s="8" t="s">
        <v>403</v>
      </c>
      <c r="B124" s="2">
        <v>830</v>
      </c>
      <c r="C124" s="3" t="s">
        <v>47</v>
      </c>
      <c r="D124" s="3" t="s">
        <v>39</v>
      </c>
      <c r="E124" s="3" t="s">
        <v>404</v>
      </c>
      <c r="F124" s="3"/>
      <c r="G124" s="6">
        <f>SUM(G126)</f>
        <v>15984</v>
      </c>
    </row>
    <row r="125" spans="1:7" ht="51">
      <c r="A125" s="8" t="s">
        <v>405</v>
      </c>
      <c r="B125" s="2">
        <v>830</v>
      </c>
      <c r="C125" s="3" t="s">
        <v>47</v>
      </c>
      <c r="D125" s="3" t="s">
        <v>39</v>
      </c>
      <c r="E125" s="3" t="s">
        <v>404</v>
      </c>
      <c r="F125" s="3"/>
      <c r="G125" s="6">
        <f>SUM(G126)</f>
        <v>15984</v>
      </c>
    </row>
    <row r="126" spans="1:7" ht="38.25">
      <c r="A126" s="8" t="s">
        <v>259</v>
      </c>
      <c r="B126" s="2">
        <v>830</v>
      </c>
      <c r="C126" s="3" t="s">
        <v>47</v>
      </c>
      <c r="D126" s="3" t="s">
        <v>39</v>
      </c>
      <c r="E126" s="3" t="s">
        <v>404</v>
      </c>
      <c r="F126" s="3" t="s">
        <v>260</v>
      </c>
      <c r="G126" s="6">
        <v>15984</v>
      </c>
    </row>
    <row r="127" spans="1:7" ht="51" hidden="1">
      <c r="A127" s="8" t="s">
        <v>406</v>
      </c>
      <c r="B127" s="2">
        <v>830</v>
      </c>
      <c r="C127" s="3" t="s">
        <v>47</v>
      </c>
      <c r="D127" s="3" t="s">
        <v>39</v>
      </c>
      <c r="E127" s="3" t="s">
        <v>407</v>
      </c>
      <c r="F127" s="3"/>
      <c r="G127" s="6"/>
    </row>
    <row r="128" spans="1:7" ht="25.5" hidden="1">
      <c r="A128" s="8" t="s">
        <v>256</v>
      </c>
      <c r="B128" s="2">
        <v>830</v>
      </c>
      <c r="C128" s="3" t="s">
        <v>47</v>
      </c>
      <c r="D128" s="3" t="s">
        <v>39</v>
      </c>
      <c r="E128" s="3" t="s">
        <v>407</v>
      </c>
      <c r="F128" s="3" t="s">
        <v>251</v>
      </c>
      <c r="G128" s="6"/>
    </row>
    <row r="129" spans="1:7" ht="12.75">
      <c r="A129" s="8" t="s">
        <v>81</v>
      </c>
      <c r="B129" s="2">
        <v>830</v>
      </c>
      <c r="C129" s="3" t="s">
        <v>47</v>
      </c>
      <c r="D129" s="3" t="s">
        <v>48</v>
      </c>
      <c r="E129" s="3"/>
      <c r="F129" s="3"/>
      <c r="G129" s="6">
        <f>SUM(G132)</f>
        <v>272.1</v>
      </c>
    </row>
    <row r="130" spans="1:7" ht="12.75">
      <c r="A130" s="8" t="s">
        <v>309</v>
      </c>
      <c r="B130" s="2">
        <v>830</v>
      </c>
      <c r="C130" s="3" t="s">
        <v>47</v>
      </c>
      <c r="D130" s="3" t="s">
        <v>48</v>
      </c>
      <c r="E130" s="3" t="s">
        <v>332</v>
      </c>
      <c r="F130" s="3"/>
      <c r="G130" s="6">
        <f>SUM(G132)</f>
        <v>272.1</v>
      </c>
    </row>
    <row r="131" spans="1:7" ht="12.75">
      <c r="A131" s="8" t="s">
        <v>82</v>
      </c>
      <c r="B131" s="2">
        <v>830</v>
      </c>
      <c r="C131" s="3" t="s">
        <v>47</v>
      </c>
      <c r="D131" s="3" t="s">
        <v>48</v>
      </c>
      <c r="E131" s="3" t="s">
        <v>408</v>
      </c>
      <c r="F131" s="3"/>
      <c r="G131" s="6">
        <f>SUM(G132)</f>
        <v>272.1</v>
      </c>
    </row>
    <row r="132" spans="1:7" ht="25.5">
      <c r="A132" s="8" t="s">
        <v>256</v>
      </c>
      <c r="B132" s="2">
        <v>830</v>
      </c>
      <c r="C132" s="3" t="s">
        <v>47</v>
      </c>
      <c r="D132" s="3" t="s">
        <v>48</v>
      </c>
      <c r="E132" s="3" t="s">
        <v>408</v>
      </c>
      <c r="F132" s="3" t="s">
        <v>251</v>
      </c>
      <c r="G132" s="6">
        <v>272.1</v>
      </c>
    </row>
    <row r="133" spans="1:7" ht="12.75">
      <c r="A133" s="8" t="s">
        <v>101</v>
      </c>
      <c r="B133" s="2">
        <v>830</v>
      </c>
      <c r="C133" s="3" t="s">
        <v>47</v>
      </c>
      <c r="D133" s="3" t="s">
        <v>50</v>
      </c>
      <c r="E133" s="3"/>
      <c r="F133" s="3"/>
      <c r="G133" s="6">
        <f>SUM(G136+G139)</f>
        <v>927.6</v>
      </c>
    </row>
    <row r="134" spans="1:7" ht="12.75">
      <c r="A134" s="8" t="s">
        <v>309</v>
      </c>
      <c r="B134" s="2">
        <v>830</v>
      </c>
      <c r="C134" s="3" t="s">
        <v>47</v>
      </c>
      <c r="D134" s="3" t="s">
        <v>48</v>
      </c>
      <c r="E134" s="3" t="s">
        <v>332</v>
      </c>
      <c r="F134" s="3"/>
      <c r="G134" s="6">
        <f>SUM(G136)</f>
        <v>776.6</v>
      </c>
    </row>
    <row r="135" spans="1:7" ht="51" customHeight="1">
      <c r="A135" s="8" t="s">
        <v>604</v>
      </c>
      <c r="B135" s="2">
        <v>830</v>
      </c>
      <c r="C135" s="3" t="s">
        <v>47</v>
      </c>
      <c r="D135" s="3" t="s">
        <v>48</v>
      </c>
      <c r="E135" s="3" t="s">
        <v>603</v>
      </c>
      <c r="F135" s="3"/>
      <c r="G135" s="6">
        <f>SUM(G136)</f>
        <v>776.6</v>
      </c>
    </row>
    <row r="136" spans="1:7" ht="25.5">
      <c r="A136" s="8" t="s">
        <v>256</v>
      </c>
      <c r="B136" s="2">
        <v>830</v>
      </c>
      <c r="C136" s="3" t="s">
        <v>47</v>
      </c>
      <c r="D136" s="3" t="s">
        <v>48</v>
      </c>
      <c r="E136" s="3" t="s">
        <v>603</v>
      </c>
      <c r="F136" s="3" t="s">
        <v>251</v>
      </c>
      <c r="G136" s="6">
        <v>776.6</v>
      </c>
    </row>
    <row r="137" spans="1:7" ht="12.75">
      <c r="A137" s="8" t="s">
        <v>409</v>
      </c>
      <c r="B137" s="2">
        <v>830</v>
      </c>
      <c r="C137" s="3" t="s">
        <v>47</v>
      </c>
      <c r="D137" s="3" t="s">
        <v>50</v>
      </c>
      <c r="E137" s="3" t="s">
        <v>410</v>
      </c>
      <c r="F137" s="3"/>
      <c r="G137" s="6">
        <f>SUM(G139)</f>
        <v>151</v>
      </c>
    </row>
    <row r="138" spans="1:7" ht="12.75">
      <c r="A138" s="8" t="s">
        <v>411</v>
      </c>
      <c r="B138" s="2">
        <v>830</v>
      </c>
      <c r="C138" s="3" t="s">
        <v>47</v>
      </c>
      <c r="D138" s="3" t="s">
        <v>50</v>
      </c>
      <c r="E138" s="3" t="s">
        <v>412</v>
      </c>
      <c r="F138" s="3"/>
      <c r="G138" s="6">
        <f>SUM(G139)</f>
        <v>151</v>
      </c>
    </row>
    <row r="139" spans="1:7" ht="25.5">
      <c r="A139" s="8" t="s">
        <v>256</v>
      </c>
      <c r="B139" s="2">
        <v>830</v>
      </c>
      <c r="C139" s="3" t="s">
        <v>47</v>
      </c>
      <c r="D139" s="3" t="s">
        <v>50</v>
      </c>
      <c r="E139" s="3" t="s">
        <v>412</v>
      </c>
      <c r="F139" s="3" t="s">
        <v>251</v>
      </c>
      <c r="G139" s="6">
        <v>151</v>
      </c>
    </row>
    <row r="140" spans="1:7" ht="12.75">
      <c r="A140" s="17" t="s">
        <v>94</v>
      </c>
      <c r="B140" s="69">
        <v>830</v>
      </c>
      <c r="C140" s="5" t="s">
        <v>51</v>
      </c>
      <c r="D140" s="5"/>
      <c r="E140" s="5"/>
      <c r="F140" s="5"/>
      <c r="G140" s="70">
        <f>SUM(G144)</f>
        <v>6882.8</v>
      </c>
    </row>
    <row r="141" spans="1:7" ht="25.5">
      <c r="A141" s="8" t="s">
        <v>76</v>
      </c>
      <c r="B141" s="2">
        <v>830</v>
      </c>
      <c r="C141" s="3" t="s">
        <v>51</v>
      </c>
      <c r="D141" s="3" t="s">
        <v>50</v>
      </c>
      <c r="E141" s="3"/>
      <c r="F141" s="3"/>
      <c r="G141" s="6">
        <f>SUM(G144)</f>
        <v>6882.8</v>
      </c>
    </row>
    <row r="142" spans="1:7" ht="12.75">
      <c r="A142" s="8" t="s">
        <v>77</v>
      </c>
      <c r="B142" s="2">
        <v>830</v>
      </c>
      <c r="C142" s="3" t="s">
        <v>51</v>
      </c>
      <c r="D142" s="3" t="s">
        <v>50</v>
      </c>
      <c r="E142" s="3" t="s">
        <v>413</v>
      </c>
      <c r="F142" s="3"/>
      <c r="G142" s="6">
        <f>SUM(G144)</f>
        <v>6882.8</v>
      </c>
    </row>
    <row r="143" spans="1:7" ht="25.5">
      <c r="A143" s="8" t="s">
        <v>414</v>
      </c>
      <c r="B143" s="2">
        <v>830</v>
      </c>
      <c r="C143" s="3" t="s">
        <v>51</v>
      </c>
      <c r="D143" s="3" t="s">
        <v>50</v>
      </c>
      <c r="E143" s="3" t="s">
        <v>415</v>
      </c>
      <c r="F143" s="3"/>
      <c r="G143" s="6">
        <f>SUM(G144)</f>
        <v>6882.8</v>
      </c>
    </row>
    <row r="144" spans="1:7" ht="25.5">
      <c r="A144" s="8" t="s">
        <v>256</v>
      </c>
      <c r="B144" s="2">
        <v>830</v>
      </c>
      <c r="C144" s="3" t="s">
        <v>51</v>
      </c>
      <c r="D144" s="3" t="s">
        <v>50</v>
      </c>
      <c r="E144" s="3" t="s">
        <v>415</v>
      </c>
      <c r="F144" s="3" t="s">
        <v>251</v>
      </c>
      <c r="G144" s="6">
        <v>6882.8</v>
      </c>
    </row>
    <row r="145" spans="1:7" ht="12.75">
      <c r="A145" s="17" t="s">
        <v>73</v>
      </c>
      <c r="B145" s="69">
        <v>830</v>
      </c>
      <c r="C145" s="5" t="s">
        <v>52</v>
      </c>
      <c r="D145" s="5"/>
      <c r="E145" s="5"/>
      <c r="F145" s="5"/>
      <c r="G145" s="70">
        <f>SUM(G151)</f>
        <v>795.2</v>
      </c>
    </row>
    <row r="146" spans="1:7" ht="12.75">
      <c r="A146" s="8" t="s">
        <v>74</v>
      </c>
      <c r="B146" s="2">
        <v>830</v>
      </c>
      <c r="C146" s="3" t="s">
        <v>52</v>
      </c>
      <c r="D146" s="3" t="s">
        <v>53</v>
      </c>
      <c r="E146" s="3"/>
      <c r="F146" s="3"/>
      <c r="G146" s="6">
        <f>SUM(G151)</f>
        <v>795.2</v>
      </c>
    </row>
    <row r="147" spans="1:7" ht="38.25">
      <c r="A147" s="8" t="s">
        <v>269</v>
      </c>
      <c r="B147" s="2">
        <v>830</v>
      </c>
      <c r="C147" s="3" t="s">
        <v>52</v>
      </c>
      <c r="D147" s="3" t="s">
        <v>53</v>
      </c>
      <c r="E147" s="3" t="s">
        <v>416</v>
      </c>
      <c r="F147" s="3"/>
      <c r="G147" s="6">
        <f>SUM(G151)</f>
        <v>795.2</v>
      </c>
    </row>
    <row r="148" spans="1:7" ht="38.25">
      <c r="A148" s="8" t="s">
        <v>270</v>
      </c>
      <c r="B148" s="2">
        <v>830</v>
      </c>
      <c r="C148" s="3" t="s">
        <v>52</v>
      </c>
      <c r="D148" s="3" t="s">
        <v>53</v>
      </c>
      <c r="E148" s="3" t="s">
        <v>417</v>
      </c>
      <c r="F148" s="3"/>
      <c r="G148" s="6">
        <f>SUM(G150)</f>
        <v>795.2</v>
      </c>
    </row>
    <row r="149" spans="1:7" ht="38.25">
      <c r="A149" s="13" t="s">
        <v>418</v>
      </c>
      <c r="B149" s="2">
        <v>830</v>
      </c>
      <c r="C149" s="3" t="s">
        <v>52</v>
      </c>
      <c r="D149" s="3" t="s">
        <v>53</v>
      </c>
      <c r="E149" s="3" t="s">
        <v>419</v>
      </c>
      <c r="F149" s="3"/>
      <c r="G149" s="6">
        <f>SUM(G151)</f>
        <v>795.2</v>
      </c>
    </row>
    <row r="150" spans="1:7" ht="140.25">
      <c r="A150" s="8" t="s">
        <v>271</v>
      </c>
      <c r="B150" s="2">
        <v>830</v>
      </c>
      <c r="C150" s="3" t="s">
        <v>52</v>
      </c>
      <c r="D150" s="3" t="s">
        <v>53</v>
      </c>
      <c r="E150" s="3" t="s">
        <v>420</v>
      </c>
      <c r="F150" s="3"/>
      <c r="G150" s="6">
        <f>SUM(G151)</f>
        <v>795.2</v>
      </c>
    </row>
    <row r="151" spans="1:7" ht="25.5">
      <c r="A151" s="8" t="s">
        <v>256</v>
      </c>
      <c r="B151" s="2">
        <v>830</v>
      </c>
      <c r="C151" s="3" t="s">
        <v>52</v>
      </c>
      <c r="D151" s="3" t="s">
        <v>53</v>
      </c>
      <c r="E151" s="3" t="s">
        <v>420</v>
      </c>
      <c r="F151" s="3" t="s">
        <v>251</v>
      </c>
      <c r="G151" s="6">
        <v>795.2</v>
      </c>
    </row>
    <row r="152" spans="1:7" ht="12.75">
      <c r="A152" s="17" t="s">
        <v>63</v>
      </c>
      <c r="B152" s="69">
        <v>830</v>
      </c>
      <c r="C152" s="5" t="s">
        <v>44</v>
      </c>
      <c r="D152" s="5"/>
      <c r="E152" s="5"/>
      <c r="F152" s="5"/>
      <c r="G152" s="70">
        <f>SUM(G157+G155)</f>
        <v>7917.299999999999</v>
      </c>
    </row>
    <row r="153" spans="1:7" ht="12.75" hidden="1">
      <c r="A153" s="8" t="s">
        <v>421</v>
      </c>
      <c r="B153" s="2">
        <v>830</v>
      </c>
      <c r="C153" s="3" t="s">
        <v>44</v>
      </c>
      <c r="D153" s="3" t="s">
        <v>39</v>
      </c>
      <c r="E153" s="3"/>
      <c r="F153" s="5"/>
      <c r="G153" s="6"/>
    </row>
    <row r="154" spans="1:7" ht="12.75" hidden="1">
      <c r="A154" s="8" t="s">
        <v>309</v>
      </c>
      <c r="B154" s="2">
        <v>830</v>
      </c>
      <c r="C154" s="3" t="s">
        <v>44</v>
      </c>
      <c r="D154" s="3" t="s">
        <v>39</v>
      </c>
      <c r="E154" s="3" t="s">
        <v>332</v>
      </c>
      <c r="F154" s="5"/>
      <c r="G154" s="6"/>
    </row>
    <row r="155" spans="1:7" ht="25.5" hidden="1">
      <c r="A155" s="8" t="s">
        <v>422</v>
      </c>
      <c r="B155" s="2">
        <v>830</v>
      </c>
      <c r="C155" s="3" t="s">
        <v>44</v>
      </c>
      <c r="D155" s="3" t="s">
        <v>39</v>
      </c>
      <c r="E155" s="3" t="s">
        <v>423</v>
      </c>
      <c r="F155" s="5"/>
      <c r="G155" s="6"/>
    </row>
    <row r="156" spans="1:7" ht="25.5" hidden="1">
      <c r="A156" s="8" t="s">
        <v>261</v>
      </c>
      <c r="B156" s="2">
        <v>830</v>
      </c>
      <c r="C156" s="3" t="s">
        <v>44</v>
      </c>
      <c r="D156" s="3" t="s">
        <v>39</v>
      </c>
      <c r="E156" s="3" t="s">
        <v>423</v>
      </c>
      <c r="F156" s="3" t="s">
        <v>262</v>
      </c>
      <c r="G156" s="6"/>
    </row>
    <row r="157" spans="1:7" ht="12.75">
      <c r="A157" s="8" t="s">
        <v>56</v>
      </c>
      <c r="B157" s="2">
        <v>830</v>
      </c>
      <c r="C157" s="2">
        <v>10</v>
      </c>
      <c r="D157" s="3" t="s">
        <v>50</v>
      </c>
      <c r="E157" s="3"/>
      <c r="F157" s="1"/>
      <c r="G157" s="6">
        <f>SUM(G174+G171+G167+G165+G164+G162)</f>
        <v>7917.299999999999</v>
      </c>
    </row>
    <row r="158" spans="1:7" ht="38.25">
      <c r="A158" s="8" t="s">
        <v>310</v>
      </c>
      <c r="B158" s="2">
        <v>830</v>
      </c>
      <c r="C158" s="3" t="s">
        <v>44</v>
      </c>
      <c r="D158" s="3" t="s">
        <v>50</v>
      </c>
      <c r="E158" s="3" t="s">
        <v>345</v>
      </c>
      <c r="F158" s="3"/>
      <c r="G158" s="6">
        <f>SUM(G160)</f>
        <v>3170.4</v>
      </c>
    </row>
    <row r="159" spans="1:7" ht="25.5">
      <c r="A159" s="8" t="s">
        <v>424</v>
      </c>
      <c r="B159" s="2">
        <v>830</v>
      </c>
      <c r="C159" s="3" t="s">
        <v>44</v>
      </c>
      <c r="D159" s="3" t="s">
        <v>50</v>
      </c>
      <c r="E159" s="3" t="s">
        <v>425</v>
      </c>
      <c r="F159" s="3"/>
      <c r="G159" s="6">
        <f>SUM(G160)</f>
        <v>3170.4</v>
      </c>
    </row>
    <row r="160" spans="1:7" ht="38.25">
      <c r="A160" s="8" t="s">
        <v>426</v>
      </c>
      <c r="B160" s="2">
        <v>830</v>
      </c>
      <c r="C160" s="3" t="s">
        <v>44</v>
      </c>
      <c r="D160" s="3" t="s">
        <v>50</v>
      </c>
      <c r="E160" s="3" t="s">
        <v>427</v>
      </c>
      <c r="F160" s="3"/>
      <c r="G160" s="6">
        <f>SUM(G167+G162+G164+G165)</f>
        <v>3170.4</v>
      </c>
    </row>
    <row r="161" spans="1:7" ht="12.75">
      <c r="A161" s="8" t="s">
        <v>12</v>
      </c>
      <c r="B161" s="2">
        <v>830</v>
      </c>
      <c r="C161" s="3" t="s">
        <v>44</v>
      </c>
      <c r="D161" s="3" t="s">
        <v>50</v>
      </c>
      <c r="E161" s="3" t="s">
        <v>428</v>
      </c>
      <c r="F161" s="3"/>
      <c r="G161" s="6">
        <f>SUM(G162)</f>
        <v>523.4</v>
      </c>
    </row>
    <row r="162" spans="1:7" ht="25.5">
      <c r="A162" s="8" t="s">
        <v>256</v>
      </c>
      <c r="B162" s="2">
        <v>830</v>
      </c>
      <c r="C162" s="3" t="s">
        <v>44</v>
      </c>
      <c r="D162" s="3" t="s">
        <v>50</v>
      </c>
      <c r="E162" s="3" t="s">
        <v>428</v>
      </c>
      <c r="F162" s="3" t="s">
        <v>251</v>
      </c>
      <c r="G162" s="6">
        <v>523.4</v>
      </c>
    </row>
    <row r="163" spans="1:7" ht="25.5">
      <c r="A163" s="8" t="s">
        <v>429</v>
      </c>
      <c r="B163" s="2">
        <v>830</v>
      </c>
      <c r="C163" s="3" t="s">
        <v>430</v>
      </c>
      <c r="D163" s="3" t="s">
        <v>308</v>
      </c>
      <c r="E163" s="3" t="s">
        <v>431</v>
      </c>
      <c r="F163" s="3"/>
      <c r="G163" s="6">
        <f>SUM(G164:G165)</f>
        <v>1897</v>
      </c>
    </row>
    <row r="164" spans="1:7" ht="25.5">
      <c r="A164" s="8" t="s">
        <v>256</v>
      </c>
      <c r="B164" s="2">
        <v>830</v>
      </c>
      <c r="C164" s="3" t="s">
        <v>430</v>
      </c>
      <c r="D164" s="3" t="s">
        <v>308</v>
      </c>
      <c r="E164" s="3" t="s">
        <v>431</v>
      </c>
      <c r="F164" s="3" t="s">
        <v>251</v>
      </c>
      <c r="G164" s="6">
        <v>739.8</v>
      </c>
    </row>
    <row r="165" spans="1:7" ht="25.5">
      <c r="A165" s="8" t="s">
        <v>261</v>
      </c>
      <c r="B165" s="2">
        <v>830</v>
      </c>
      <c r="C165" s="3" t="s">
        <v>430</v>
      </c>
      <c r="D165" s="3" t="s">
        <v>308</v>
      </c>
      <c r="E165" s="3" t="s">
        <v>431</v>
      </c>
      <c r="F165" s="3" t="s">
        <v>262</v>
      </c>
      <c r="G165" s="6">
        <v>1157.2</v>
      </c>
    </row>
    <row r="166" spans="1:7" ht="12.75">
      <c r="A166" s="8" t="s">
        <v>432</v>
      </c>
      <c r="B166" s="2">
        <v>830</v>
      </c>
      <c r="C166" s="3" t="s">
        <v>44</v>
      </c>
      <c r="D166" s="3" t="s">
        <v>50</v>
      </c>
      <c r="E166" s="3" t="s">
        <v>433</v>
      </c>
      <c r="F166" s="3"/>
      <c r="G166" s="6">
        <f>SUM(G167)</f>
        <v>750</v>
      </c>
    </row>
    <row r="167" spans="1:7" ht="25.5">
      <c r="A167" s="8" t="s">
        <v>261</v>
      </c>
      <c r="B167" s="2">
        <v>830</v>
      </c>
      <c r="C167" s="3" t="s">
        <v>44</v>
      </c>
      <c r="D167" s="3" t="s">
        <v>50</v>
      </c>
      <c r="E167" s="3" t="s">
        <v>433</v>
      </c>
      <c r="F167" s="3" t="s">
        <v>262</v>
      </c>
      <c r="G167" s="6">
        <v>750</v>
      </c>
    </row>
    <row r="168" spans="1:7" ht="25.5" hidden="1">
      <c r="A168" s="8" t="s">
        <v>434</v>
      </c>
      <c r="B168" s="2">
        <v>830</v>
      </c>
      <c r="C168" s="3" t="s">
        <v>44</v>
      </c>
      <c r="D168" s="3" t="s">
        <v>50</v>
      </c>
      <c r="E168" s="3" t="s">
        <v>435</v>
      </c>
      <c r="F168" s="3"/>
      <c r="G168" s="6"/>
    </row>
    <row r="169" spans="1:7" ht="25.5" hidden="1">
      <c r="A169" s="8" t="s">
        <v>261</v>
      </c>
      <c r="B169" s="2">
        <v>830</v>
      </c>
      <c r="C169" s="3" t="s">
        <v>44</v>
      </c>
      <c r="D169" s="3" t="s">
        <v>50</v>
      </c>
      <c r="E169" s="3" t="s">
        <v>435</v>
      </c>
      <c r="F169" s="3" t="s">
        <v>262</v>
      </c>
      <c r="G169" s="6"/>
    </row>
    <row r="170" spans="1:7" ht="38.25">
      <c r="A170" s="8" t="s">
        <v>436</v>
      </c>
      <c r="B170" s="2">
        <v>830</v>
      </c>
      <c r="C170" s="3" t="s">
        <v>44</v>
      </c>
      <c r="D170" s="3" t="s">
        <v>50</v>
      </c>
      <c r="E170" s="3" t="s">
        <v>437</v>
      </c>
      <c r="F170" s="3"/>
      <c r="G170" s="6">
        <f>SUM(G171)</f>
        <v>4592.7</v>
      </c>
    </row>
    <row r="171" spans="1:7" ht="25.5">
      <c r="A171" s="8" t="s">
        <v>261</v>
      </c>
      <c r="B171" s="2">
        <v>830</v>
      </c>
      <c r="C171" s="3" t="s">
        <v>44</v>
      </c>
      <c r="D171" s="3" t="s">
        <v>50</v>
      </c>
      <c r="E171" s="3" t="s">
        <v>437</v>
      </c>
      <c r="F171" s="3" t="s">
        <v>262</v>
      </c>
      <c r="G171" s="6">
        <v>4592.7</v>
      </c>
    </row>
    <row r="172" spans="1:7" ht="12.75">
      <c r="A172" s="8" t="s">
        <v>309</v>
      </c>
      <c r="B172" s="2">
        <v>830</v>
      </c>
      <c r="C172" s="3" t="s">
        <v>44</v>
      </c>
      <c r="D172" s="3" t="s">
        <v>50</v>
      </c>
      <c r="E172" s="3" t="s">
        <v>332</v>
      </c>
      <c r="F172" s="5"/>
      <c r="G172" s="6">
        <f>SUM(G174)</f>
        <v>154.2</v>
      </c>
    </row>
    <row r="173" spans="1:7" ht="12.75">
      <c r="A173" s="8" t="s">
        <v>432</v>
      </c>
      <c r="B173" s="2">
        <v>830</v>
      </c>
      <c r="C173" s="3" t="s">
        <v>44</v>
      </c>
      <c r="D173" s="3" t="s">
        <v>50</v>
      </c>
      <c r="E173" s="3" t="s">
        <v>605</v>
      </c>
      <c r="F173" s="5"/>
      <c r="G173" s="6">
        <f>SUM(G174)</f>
        <v>154.2</v>
      </c>
    </row>
    <row r="174" spans="1:7" ht="25.5">
      <c r="A174" s="8" t="s">
        <v>261</v>
      </c>
      <c r="B174" s="2">
        <v>830</v>
      </c>
      <c r="C174" s="3" t="s">
        <v>44</v>
      </c>
      <c r="D174" s="3" t="s">
        <v>50</v>
      </c>
      <c r="E174" s="3" t="s">
        <v>605</v>
      </c>
      <c r="F174" s="3" t="s">
        <v>262</v>
      </c>
      <c r="G174" s="6">
        <v>154.2</v>
      </c>
    </row>
    <row r="175" spans="1:7" ht="12.75">
      <c r="A175" s="17" t="s">
        <v>88</v>
      </c>
      <c r="B175" s="69">
        <v>831</v>
      </c>
      <c r="C175" s="1"/>
      <c r="D175" s="1"/>
      <c r="E175" s="3"/>
      <c r="F175" s="1"/>
      <c r="G175" s="70">
        <f>SUM(G176)</f>
        <v>20212.1</v>
      </c>
    </row>
    <row r="176" spans="1:7" ht="12.75">
      <c r="A176" s="92" t="s">
        <v>38</v>
      </c>
      <c r="B176" s="69">
        <v>831</v>
      </c>
      <c r="C176" s="97" t="s">
        <v>39</v>
      </c>
      <c r="D176" s="10"/>
      <c r="E176" s="5"/>
      <c r="F176" s="10"/>
      <c r="G176" s="70">
        <f>SUM(G180+G181+G191+G188)</f>
        <v>20212.1</v>
      </c>
    </row>
    <row r="177" spans="1:7" ht="38.25">
      <c r="A177" s="8" t="s">
        <v>18</v>
      </c>
      <c r="B177" s="2">
        <v>831</v>
      </c>
      <c r="C177" s="3" t="s">
        <v>39</v>
      </c>
      <c r="D177" s="3" t="s">
        <v>48</v>
      </c>
      <c r="E177" s="3"/>
      <c r="F177" s="4"/>
      <c r="G177" s="6">
        <f>SUM(G180)</f>
        <v>3428.4</v>
      </c>
    </row>
    <row r="178" spans="1:7" ht="12.75">
      <c r="A178" s="8" t="s">
        <v>309</v>
      </c>
      <c r="B178" s="2">
        <v>831</v>
      </c>
      <c r="C178" s="3" t="s">
        <v>39</v>
      </c>
      <c r="D178" s="3" t="s">
        <v>48</v>
      </c>
      <c r="E178" s="3" t="s">
        <v>332</v>
      </c>
      <c r="F178" s="4"/>
      <c r="G178" s="6">
        <f>SUM(G180)</f>
        <v>3428.4</v>
      </c>
    </row>
    <row r="179" spans="1:7" ht="12.75">
      <c r="A179" s="1" t="s">
        <v>49</v>
      </c>
      <c r="B179" s="2">
        <v>831</v>
      </c>
      <c r="C179" s="3" t="s">
        <v>39</v>
      </c>
      <c r="D179" s="3" t="s">
        <v>48</v>
      </c>
      <c r="E179" s="3" t="s">
        <v>438</v>
      </c>
      <c r="F179" s="4"/>
      <c r="G179" s="6">
        <f>SUM(G180)</f>
        <v>3428.4</v>
      </c>
    </row>
    <row r="180" spans="1:7" ht="63.75">
      <c r="A180" s="8" t="s">
        <v>254</v>
      </c>
      <c r="B180" s="2">
        <v>831</v>
      </c>
      <c r="C180" s="3" t="s">
        <v>39</v>
      </c>
      <c r="D180" s="3" t="s">
        <v>48</v>
      </c>
      <c r="E180" s="3" t="s">
        <v>438</v>
      </c>
      <c r="F180" s="3" t="s">
        <v>255</v>
      </c>
      <c r="G180" s="6">
        <v>3428.4</v>
      </c>
    </row>
    <row r="181" spans="1:7" ht="51">
      <c r="A181" s="8" t="s">
        <v>19</v>
      </c>
      <c r="B181" s="2">
        <v>831</v>
      </c>
      <c r="C181" s="3" t="s">
        <v>39</v>
      </c>
      <c r="D181" s="3" t="s">
        <v>50</v>
      </c>
      <c r="E181" s="3"/>
      <c r="F181" s="4"/>
      <c r="G181" s="6">
        <f>SUM(G183)</f>
        <v>15954.1</v>
      </c>
    </row>
    <row r="182" spans="1:7" ht="12.75">
      <c r="A182" s="8" t="s">
        <v>309</v>
      </c>
      <c r="B182" s="2">
        <v>831</v>
      </c>
      <c r="C182" s="3" t="s">
        <v>39</v>
      </c>
      <c r="D182" s="3" t="s">
        <v>50</v>
      </c>
      <c r="E182" s="3" t="s">
        <v>332</v>
      </c>
      <c r="F182" s="4"/>
      <c r="G182" s="6">
        <f>SUM(G183)</f>
        <v>15954.1</v>
      </c>
    </row>
    <row r="183" spans="1:7" ht="12.75">
      <c r="A183" s="8" t="s">
        <v>42</v>
      </c>
      <c r="B183" s="2">
        <v>831</v>
      </c>
      <c r="C183" s="3" t="s">
        <v>39</v>
      </c>
      <c r="D183" s="3" t="s">
        <v>50</v>
      </c>
      <c r="E183" s="3" t="s">
        <v>333</v>
      </c>
      <c r="F183" s="4"/>
      <c r="G183" s="6">
        <f>SUM(G184:G186)</f>
        <v>15954.1</v>
      </c>
    </row>
    <row r="184" spans="1:7" ht="63.75">
      <c r="A184" s="8" t="s">
        <v>254</v>
      </c>
      <c r="B184" s="2">
        <v>831</v>
      </c>
      <c r="C184" s="3" t="s">
        <v>39</v>
      </c>
      <c r="D184" s="3" t="s">
        <v>50</v>
      </c>
      <c r="E184" s="3" t="s">
        <v>333</v>
      </c>
      <c r="F184" s="3" t="s">
        <v>255</v>
      </c>
      <c r="G184" s="6">
        <v>12585.5</v>
      </c>
    </row>
    <row r="185" spans="1:7" ht="25.5">
      <c r="A185" s="8" t="s">
        <v>256</v>
      </c>
      <c r="B185" s="2">
        <v>831</v>
      </c>
      <c r="C185" s="3" t="s">
        <v>39</v>
      </c>
      <c r="D185" s="3" t="s">
        <v>50</v>
      </c>
      <c r="E185" s="3" t="s">
        <v>333</v>
      </c>
      <c r="F185" s="3" t="s">
        <v>251</v>
      </c>
      <c r="G185" s="6">
        <v>3254.6</v>
      </c>
    </row>
    <row r="186" spans="1:7" ht="12.75">
      <c r="A186" s="8" t="s">
        <v>257</v>
      </c>
      <c r="B186" s="2">
        <v>831</v>
      </c>
      <c r="C186" s="3" t="s">
        <v>39</v>
      </c>
      <c r="D186" s="3" t="s">
        <v>50</v>
      </c>
      <c r="E186" s="3" t="s">
        <v>333</v>
      </c>
      <c r="F186" s="3" t="s">
        <v>252</v>
      </c>
      <c r="G186" s="6">
        <v>114</v>
      </c>
    </row>
    <row r="187" spans="1:7" ht="12.75">
      <c r="A187" s="8" t="s">
        <v>439</v>
      </c>
      <c r="B187" s="2">
        <v>831</v>
      </c>
      <c r="C187" s="3" t="s">
        <v>39</v>
      </c>
      <c r="D187" s="3" t="s">
        <v>53</v>
      </c>
      <c r="E187" s="3"/>
      <c r="F187" s="3"/>
      <c r="G187" s="6">
        <f>SUM(G190)</f>
        <v>12</v>
      </c>
    </row>
    <row r="188" spans="1:7" ht="12.75">
      <c r="A188" s="8" t="s">
        <v>309</v>
      </c>
      <c r="B188" s="2">
        <v>831</v>
      </c>
      <c r="C188" s="3" t="s">
        <v>39</v>
      </c>
      <c r="D188" s="3" t="s">
        <v>53</v>
      </c>
      <c r="E188" s="3" t="s">
        <v>332</v>
      </c>
      <c r="F188" s="3"/>
      <c r="G188" s="6">
        <f>SUM(G190)</f>
        <v>12</v>
      </c>
    </row>
    <row r="189" spans="1:7" ht="12.75">
      <c r="A189" s="8" t="s">
        <v>440</v>
      </c>
      <c r="B189" s="2">
        <v>831</v>
      </c>
      <c r="C189" s="3" t="s">
        <v>39</v>
      </c>
      <c r="D189" s="3" t="s">
        <v>53</v>
      </c>
      <c r="E189" s="3" t="s">
        <v>441</v>
      </c>
      <c r="F189" s="3"/>
      <c r="G189" s="6">
        <f>SUM(G190)</f>
        <v>12</v>
      </c>
    </row>
    <row r="190" spans="1:7" ht="12.75">
      <c r="A190" s="8" t="s">
        <v>257</v>
      </c>
      <c r="B190" s="2">
        <v>831</v>
      </c>
      <c r="C190" s="3" t="s">
        <v>39</v>
      </c>
      <c r="D190" s="3" t="s">
        <v>53</v>
      </c>
      <c r="E190" s="3" t="s">
        <v>441</v>
      </c>
      <c r="F190" s="3" t="s">
        <v>252</v>
      </c>
      <c r="G190" s="6">
        <v>12</v>
      </c>
    </row>
    <row r="191" spans="1:7" ht="12.75">
      <c r="A191" s="8" t="s">
        <v>6</v>
      </c>
      <c r="B191" s="2">
        <v>831</v>
      </c>
      <c r="C191" s="3" t="s">
        <v>39</v>
      </c>
      <c r="D191" s="3" t="s">
        <v>23</v>
      </c>
      <c r="E191" s="3"/>
      <c r="F191" s="3"/>
      <c r="G191" s="6">
        <f>SUM(G194+G195+G199)</f>
        <v>817.5999999999999</v>
      </c>
    </row>
    <row r="192" spans="1:7" ht="12.75">
      <c r="A192" s="8" t="s">
        <v>309</v>
      </c>
      <c r="B192" s="2">
        <v>831</v>
      </c>
      <c r="C192" s="3" t="s">
        <v>39</v>
      </c>
      <c r="D192" s="3" t="s">
        <v>23</v>
      </c>
      <c r="E192" s="3" t="s">
        <v>332</v>
      </c>
      <c r="F192" s="5"/>
      <c r="G192" s="6">
        <f>SUM(G194+G195+G199)</f>
        <v>817.5999999999999</v>
      </c>
    </row>
    <row r="193" spans="1:7" ht="25.5">
      <c r="A193" s="8" t="s">
        <v>66</v>
      </c>
      <c r="B193" s="2">
        <v>831</v>
      </c>
      <c r="C193" s="3" t="s">
        <v>39</v>
      </c>
      <c r="D193" s="3" t="s">
        <v>23</v>
      </c>
      <c r="E193" s="3" t="s">
        <v>355</v>
      </c>
      <c r="F193" s="3"/>
      <c r="G193" s="6">
        <f>SUM(G194)</f>
        <v>4.3</v>
      </c>
    </row>
    <row r="194" spans="1:7" ht="12.75">
      <c r="A194" s="8" t="s">
        <v>257</v>
      </c>
      <c r="B194" s="2">
        <v>831</v>
      </c>
      <c r="C194" s="3" t="s">
        <v>39</v>
      </c>
      <c r="D194" s="3" t="s">
        <v>23</v>
      </c>
      <c r="E194" s="3" t="s">
        <v>355</v>
      </c>
      <c r="F194" s="3" t="s">
        <v>252</v>
      </c>
      <c r="G194" s="6">
        <v>4.3</v>
      </c>
    </row>
    <row r="195" spans="1:7" ht="12.75">
      <c r="A195" s="8" t="s">
        <v>363</v>
      </c>
      <c r="B195" s="2">
        <v>831</v>
      </c>
      <c r="C195" s="3" t="s">
        <v>39</v>
      </c>
      <c r="D195" s="3" t="s">
        <v>23</v>
      </c>
      <c r="E195" s="3" t="s">
        <v>364</v>
      </c>
      <c r="F195" s="3"/>
      <c r="G195" s="96">
        <f>SUM(G196:G197)</f>
        <v>762.0999999999999</v>
      </c>
    </row>
    <row r="196" spans="1:7" ht="63.75">
      <c r="A196" s="8" t="s">
        <v>254</v>
      </c>
      <c r="B196" s="2">
        <v>831</v>
      </c>
      <c r="C196" s="3" t="s">
        <v>39</v>
      </c>
      <c r="D196" s="3" t="s">
        <v>23</v>
      </c>
      <c r="E196" s="3" t="s">
        <v>364</v>
      </c>
      <c r="F196" s="3" t="s">
        <v>255</v>
      </c>
      <c r="G196" s="6">
        <v>124.8</v>
      </c>
    </row>
    <row r="197" spans="1:7" ht="25.5">
      <c r="A197" s="8" t="s">
        <v>256</v>
      </c>
      <c r="B197" s="2">
        <v>831</v>
      </c>
      <c r="C197" s="3" t="s">
        <v>39</v>
      </c>
      <c r="D197" s="3" t="s">
        <v>23</v>
      </c>
      <c r="E197" s="3" t="s">
        <v>364</v>
      </c>
      <c r="F197" s="3" t="s">
        <v>251</v>
      </c>
      <c r="G197" s="6">
        <v>637.3</v>
      </c>
    </row>
    <row r="198" spans="1:7" ht="12.75">
      <c r="A198" s="8" t="s">
        <v>442</v>
      </c>
      <c r="B198" s="2">
        <v>831</v>
      </c>
      <c r="C198" s="3" t="s">
        <v>39</v>
      </c>
      <c r="D198" s="3" t="s">
        <v>23</v>
      </c>
      <c r="E198" s="3" t="s">
        <v>366</v>
      </c>
      <c r="F198" s="3"/>
      <c r="G198" s="6">
        <f>SUM(G199)</f>
        <v>51.2</v>
      </c>
    </row>
    <row r="199" spans="1:7" ht="25.5">
      <c r="A199" s="8" t="s">
        <v>256</v>
      </c>
      <c r="B199" s="2">
        <v>831</v>
      </c>
      <c r="C199" s="3" t="s">
        <v>39</v>
      </c>
      <c r="D199" s="3" t="s">
        <v>23</v>
      </c>
      <c r="E199" s="3" t="s">
        <v>366</v>
      </c>
      <c r="F199" s="3" t="s">
        <v>251</v>
      </c>
      <c r="G199" s="6">
        <v>51.2</v>
      </c>
    </row>
    <row r="200" spans="1:7" ht="25.5">
      <c r="A200" s="17" t="s">
        <v>84</v>
      </c>
      <c r="B200" s="69">
        <v>832</v>
      </c>
      <c r="C200" s="1"/>
      <c r="D200" s="1"/>
      <c r="E200" s="3"/>
      <c r="F200" s="1"/>
      <c r="G200" s="70">
        <f>SUM(G201)</f>
        <v>5717.599999999999</v>
      </c>
    </row>
    <row r="201" spans="1:7" ht="12.75">
      <c r="A201" s="92" t="s">
        <v>38</v>
      </c>
      <c r="B201" s="69">
        <v>832</v>
      </c>
      <c r="C201" s="5" t="s">
        <v>39</v>
      </c>
      <c r="D201" s="92"/>
      <c r="E201" s="5"/>
      <c r="F201" s="92"/>
      <c r="G201" s="70">
        <f>SUM(G203)</f>
        <v>5717.599999999999</v>
      </c>
    </row>
    <row r="202" spans="1:7" ht="12.75">
      <c r="A202" s="8" t="s">
        <v>6</v>
      </c>
      <c r="B202" s="2">
        <v>832</v>
      </c>
      <c r="C202" s="3" t="s">
        <v>39</v>
      </c>
      <c r="D202" s="3" t="s">
        <v>23</v>
      </c>
      <c r="E202" s="3"/>
      <c r="F202" s="1"/>
      <c r="G202" s="6">
        <f>SUM(G203)</f>
        <v>5717.599999999999</v>
      </c>
    </row>
    <row r="203" spans="1:7" ht="12.75">
      <c r="A203" s="8" t="s">
        <v>309</v>
      </c>
      <c r="B203" s="2">
        <v>832</v>
      </c>
      <c r="C203" s="3" t="s">
        <v>39</v>
      </c>
      <c r="D203" s="3" t="s">
        <v>23</v>
      </c>
      <c r="E203" s="3" t="s">
        <v>332</v>
      </c>
      <c r="F203" s="1"/>
      <c r="G203" s="6">
        <f>SUM(G204+G208+G216+G212+G211)</f>
        <v>5717.599999999999</v>
      </c>
    </row>
    <row r="204" spans="1:7" ht="12.75">
      <c r="A204" s="8" t="s">
        <v>42</v>
      </c>
      <c r="B204" s="2">
        <v>832</v>
      </c>
      <c r="C204" s="3" t="s">
        <v>39</v>
      </c>
      <c r="D204" s="3" t="s">
        <v>23</v>
      </c>
      <c r="E204" s="3" t="s">
        <v>333</v>
      </c>
      <c r="F204" s="4"/>
      <c r="G204" s="6">
        <f>SUM(G205:G207)</f>
        <v>5162</v>
      </c>
    </row>
    <row r="205" spans="1:7" ht="63.75">
      <c r="A205" s="8" t="s">
        <v>254</v>
      </c>
      <c r="B205" s="2">
        <v>832</v>
      </c>
      <c r="C205" s="3" t="s">
        <v>39</v>
      </c>
      <c r="D205" s="3" t="s">
        <v>23</v>
      </c>
      <c r="E205" s="3" t="s">
        <v>333</v>
      </c>
      <c r="F205" s="2">
        <v>100</v>
      </c>
      <c r="G205" s="6">
        <v>3973.7</v>
      </c>
    </row>
    <row r="206" spans="1:7" ht="25.5">
      <c r="A206" s="8" t="s">
        <v>256</v>
      </c>
      <c r="B206" s="2">
        <v>832</v>
      </c>
      <c r="C206" s="3" t="s">
        <v>39</v>
      </c>
      <c r="D206" s="3" t="s">
        <v>23</v>
      </c>
      <c r="E206" s="3" t="s">
        <v>333</v>
      </c>
      <c r="F206" s="2">
        <v>200</v>
      </c>
      <c r="G206" s="6">
        <v>1184</v>
      </c>
    </row>
    <row r="207" spans="1:7" ht="12.75">
      <c r="A207" s="8" t="s">
        <v>257</v>
      </c>
      <c r="B207" s="2">
        <v>832</v>
      </c>
      <c r="C207" s="3" t="s">
        <v>39</v>
      </c>
      <c r="D207" s="3" t="s">
        <v>23</v>
      </c>
      <c r="E207" s="3" t="s">
        <v>333</v>
      </c>
      <c r="F207" s="2">
        <v>800</v>
      </c>
      <c r="G207" s="6">
        <v>4.3</v>
      </c>
    </row>
    <row r="208" spans="1:7" ht="25.5">
      <c r="A208" s="8" t="s">
        <v>66</v>
      </c>
      <c r="B208" s="2">
        <v>832</v>
      </c>
      <c r="C208" s="3" t="s">
        <v>39</v>
      </c>
      <c r="D208" s="3" t="s">
        <v>23</v>
      </c>
      <c r="E208" s="3" t="s">
        <v>355</v>
      </c>
      <c r="F208" s="3"/>
      <c r="G208" s="6">
        <f>SUM(G209)</f>
        <v>1.5</v>
      </c>
    </row>
    <row r="209" spans="1:7" ht="12.75">
      <c r="A209" s="8" t="s">
        <v>257</v>
      </c>
      <c r="B209" s="2">
        <v>832</v>
      </c>
      <c r="C209" s="3" t="s">
        <v>39</v>
      </c>
      <c r="D209" s="3" t="s">
        <v>23</v>
      </c>
      <c r="E209" s="3" t="s">
        <v>355</v>
      </c>
      <c r="F209" s="3" t="s">
        <v>252</v>
      </c>
      <c r="G209" s="6">
        <v>1.5</v>
      </c>
    </row>
    <row r="210" spans="1:7" ht="51">
      <c r="A210" s="8" t="s">
        <v>443</v>
      </c>
      <c r="B210" s="2">
        <v>832</v>
      </c>
      <c r="C210" s="3" t="s">
        <v>39</v>
      </c>
      <c r="D210" s="3" t="s">
        <v>23</v>
      </c>
      <c r="E210" s="3" t="s">
        <v>444</v>
      </c>
      <c r="F210" s="3"/>
      <c r="G210" s="6">
        <f>SUM(G211)</f>
        <v>46.7</v>
      </c>
    </row>
    <row r="211" spans="1:7" ht="63.75">
      <c r="A211" s="8" t="s">
        <v>254</v>
      </c>
      <c r="B211" s="2">
        <v>832</v>
      </c>
      <c r="C211" s="3" t="s">
        <v>39</v>
      </c>
      <c r="D211" s="3" t="s">
        <v>23</v>
      </c>
      <c r="E211" s="3" t="s">
        <v>444</v>
      </c>
      <c r="F211" s="3" t="s">
        <v>255</v>
      </c>
      <c r="G211" s="6">
        <v>46.7</v>
      </c>
    </row>
    <row r="212" spans="1:7" ht="12.75">
      <c r="A212" s="8" t="s">
        <v>363</v>
      </c>
      <c r="B212" s="2">
        <v>832</v>
      </c>
      <c r="C212" s="3" t="s">
        <v>39</v>
      </c>
      <c r="D212" s="3" t="s">
        <v>23</v>
      </c>
      <c r="E212" s="3" t="s">
        <v>364</v>
      </c>
      <c r="F212" s="3"/>
      <c r="G212" s="6">
        <f>SUM(G213:G214)</f>
        <v>494.9</v>
      </c>
    </row>
    <row r="213" spans="1:7" ht="25.5">
      <c r="A213" s="8" t="s">
        <v>256</v>
      </c>
      <c r="B213" s="2">
        <v>832</v>
      </c>
      <c r="C213" s="3" t="s">
        <v>39</v>
      </c>
      <c r="D213" s="3" t="s">
        <v>23</v>
      </c>
      <c r="E213" s="3" t="s">
        <v>364</v>
      </c>
      <c r="F213" s="3" t="s">
        <v>251</v>
      </c>
      <c r="G213" s="6">
        <v>494.9</v>
      </c>
    </row>
    <row r="214" spans="1:7" ht="12.75" hidden="1">
      <c r="A214" s="8" t="s">
        <v>257</v>
      </c>
      <c r="B214" s="2">
        <v>832</v>
      </c>
      <c r="C214" s="3" t="s">
        <v>39</v>
      </c>
      <c r="D214" s="3" t="s">
        <v>23</v>
      </c>
      <c r="E214" s="3" t="s">
        <v>364</v>
      </c>
      <c r="F214" s="3" t="s">
        <v>252</v>
      </c>
      <c r="G214" s="6"/>
    </row>
    <row r="215" spans="1:7" ht="12.75">
      <c r="A215" s="8" t="s">
        <v>442</v>
      </c>
      <c r="B215" s="2">
        <v>832</v>
      </c>
      <c r="C215" s="3" t="s">
        <v>39</v>
      </c>
      <c r="D215" s="3" t="s">
        <v>23</v>
      </c>
      <c r="E215" s="3" t="s">
        <v>366</v>
      </c>
      <c r="F215" s="3"/>
      <c r="G215" s="6">
        <f>SUM(G216)</f>
        <v>12.5</v>
      </c>
    </row>
    <row r="216" spans="1:7" ht="25.5">
      <c r="A216" s="8" t="s">
        <v>256</v>
      </c>
      <c r="B216" s="2">
        <v>832</v>
      </c>
      <c r="C216" s="3" t="s">
        <v>39</v>
      </c>
      <c r="D216" s="3" t="s">
        <v>23</v>
      </c>
      <c r="E216" s="3" t="s">
        <v>366</v>
      </c>
      <c r="F216" s="3" t="s">
        <v>251</v>
      </c>
      <c r="G216" s="6">
        <v>12.5</v>
      </c>
    </row>
    <row r="217" spans="1:7" ht="25.5">
      <c r="A217" s="17" t="s">
        <v>85</v>
      </c>
      <c r="B217" s="69">
        <v>833</v>
      </c>
      <c r="C217" s="1"/>
      <c r="D217" s="1"/>
      <c r="E217" s="3"/>
      <c r="F217" s="1"/>
      <c r="G217" s="70">
        <f>SUM(G219+G225+G236+G241+G245+G256+G260+G264)</f>
        <v>73666.4</v>
      </c>
    </row>
    <row r="218" spans="1:7" ht="12.75">
      <c r="A218" s="92" t="s">
        <v>38</v>
      </c>
      <c r="B218" s="69">
        <v>833</v>
      </c>
      <c r="C218" s="97" t="s">
        <v>39</v>
      </c>
      <c r="D218" s="1"/>
      <c r="E218" s="3"/>
      <c r="F218" s="1"/>
      <c r="G218" s="70">
        <f>SUM(G219+G225)</f>
        <v>8151.3</v>
      </c>
    </row>
    <row r="219" spans="1:7" ht="51">
      <c r="A219" s="8" t="s">
        <v>21</v>
      </c>
      <c r="B219" s="2">
        <v>833</v>
      </c>
      <c r="C219" s="3" t="s">
        <v>39</v>
      </c>
      <c r="D219" s="3" t="s">
        <v>51</v>
      </c>
      <c r="E219" s="3"/>
      <c r="F219" s="4"/>
      <c r="G219" s="6">
        <f>SUM(G220)</f>
        <v>7691.5</v>
      </c>
    </row>
    <row r="220" spans="1:7" ht="12.75">
      <c r="A220" s="8" t="s">
        <v>309</v>
      </c>
      <c r="B220" s="2">
        <v>833</v>
      </c>
      <c r="C220" s="3" t="s">
        <v>39</v>
      </c>
      <c r="D220" s="3" t="s">
        <v>51</v>
      </c>
      <c r="E220" s="3" t="s">
        <v>332</v>
      </c>
      <c r="F220" s="4"/>
      <c r="G220" s="6">
        <f>SUM(G221)</f>
        <v>7691.5</v>
      </c>
    </row>
    <row r="221" spans="1:7" ht="12.75">
      <c r="A221" s="8" t="s">
        <v>42</v>
      </c>
      <c r="B221" s="2">
        <v>833</v>
      </c>
      <c r="C221" s="3" t="s">
        <v>39</v>
      </c>
      <c r="D221" s="3" t="s">
        <v>51</v>
      </c>
      <c r="E221" s="3" t="s">
        <v>333</v>
      </c>
      <c r="F221" s="4"/>
      <c r="G221" s="6">
        <f>SUM(G222:G224)</f>
        <v>7691.5</v>
      </c>
    </row>
    <row r="222" spans="1:7" ht="63.75">
      <c r="A222" s="8" t="s">
        <v>254</v>
      </c>
      <c r="B222" s="2">
        <v>833</v>
      </c>
      <c r="C222" s="3" t="s">
        <v>39</v>
      </c>
      <c r="D222" s="3" t="s">
        <v>51</v>
      </c>
      <c r="E222" s="3" t="s">
        <v>333</v>
      </c>
      <c r="F222" s="3" t="s">
        <v>255</v>
      </c>
      <c r="G222" s="6">
        <v>6576</v>
      </c>
    </row>
    <row r="223" spans="1:7" ht="25.5">
      <c r="A223" s="8" t="s">
        <v>256</v>
      </c>
      <c r="B223" s="2">
        <v>833</v>
      </c>
      <c r="C223" s="3" t="s">
        <v>39</v>
      </c>
      <c r="D223" s="3" t="s">
        <v>51</v>
      </c>
      <c r="E223" s="3" t="s">
        <v>333</v>
      </c>
      <c r="F223" s="3" t="s">
        <v>251</v>
      </c>
      <c r="G223" s="6">
        <v>1103.8</v>
      </c>
    </row>
    <row r="224" spans="1:7" ht="12.75">
      <c r="A224" s="8" t="s">
        <v>257</v>
      </c>
      <c r="B224" s="2">
        <v>833</v>
      </c>
      <c r="C224" s="3" t="s">
        <v>39</v>
      </c>
      <c r="D224" s="3" t="s">
        <v>51</v>
      </c>
      <c r="E224" s="3" t="s">
        <v>333</v>
      </c>
      <c r="F224" s="3" t="s">
        <v>252</v>
      </c>
      <c r="G224" s="6">
        <v>11.7</v>
      </c>
    </row>
    <row r="225" spans="1:7" ht="12.75">
      <c r="A225" s="8" t="s">
        <v>6</v>
      </c>
      <c r="B225" s="2">
        <v>833</v>
      </c>
      <c r="C225" s="3" t="s">
        <v>39</v>
      </c>
      <c r="D225" s="3" t="s">
        <v>23</v>
      </c>
      <c r="E225" s="3"/>
      <c r="F225" s="3"/>
      <c r="G225" s="6">
        <f>SUM(G226)</f>
        <v>459.8</v>
      </c>
    </row>
    <row r="226" spans="1:7" ht="12.75">
      <c r="A226" s="8" t="s">
        <v>309</v>
      </c>
      <c r="B226" s="2">
        <v>833</v>
      </c>
      <c r="C226" s="3" t="s">
        <v>39</v>
      </c>
      <c r="D226" s="3" t="s">
        <v>23</v>
      </c>
      <c r="E226" s="3" t="s">
        <v>332</v>
      </c>
      <c r="F226" s="3"/>
      <c r="G226" s="6">
        <f>SUM(G228+G235+G230+G232+G233)</f>
        <v>459.8</v>
      </c>
    </row>
    <row r="227" spans="1:7" ht="25.5">
      <c r="A227" s="8" t="s">
        <v>66</v>
      </c>
      <c r="B227" s="2">
        <v>833</v>
      </c>
      <c r="C227" s="3" t="s">
        <v>39</v>
      </c>
      <c r="D227" s="3" t="s">
        <v>23</v>
      </c>
      <c r="E227" s="3" t="s">
        <v>355</v>
      </c>
      <c r="F227" s="3"/>
      <c r="G227" s="6">
        <f>SUM(G228)</f>
        <v>0.2</v>
      </c>
    </row>
    <row r="228" spans="1:7" ht="12.75">
      <c r="A228" s="8" t="s">
        <v>257</v>
      </c>
      <c r="B228" s="2">
        <v>833</v>
      </c>
      <c r="C228" s="3" t="s">
        <v>39</v>
      </c>
      <c r="D228" s="3" t="s">
        <v>23</v>
      </c>
      <c r="E228" s="3" t="s">
        <v>355</v>
      </c>
      <c r="F228" s="3" t="s">
        <v>252</v>
      </c>
      <c r="G228" s="6">
        <v>0.2</v>
      </c>
    </row>
    <row r="229" spans="1:7" ht="63.75">
      <c r="A229" s="8" t="s">
        <v>445</v>
      </c>
      <c r="B229" s="2">
        <v>833</v>
      </c>
      <c r="C229" s="3" t="s">
        <v>39</v>
      </c>
      <c r="D229" s="3" t="s">
        <v>23</v>
      </c>
      <c r="E229" s="3" t="s">
        <v>446</v>
      </c>
      <c r="F229" s="3"/>
      <c r="G229" s="6">
        <f>SUM(G230)</f>
        <v>145.7</v>
      </c>
    </row>
    <row r="230" spans="1:7" ht="12.75">
      <c r="A230" s="1" t="s">
        <v>258</v>
      </c>
      <c r="B230" s="2">
        <v>833</v>
      </c>
      <c r="C230" s="3" t="s">
        <v>39</v>
      </c>
      <c r="D230" s="3" t="s">
        <v>23</v>
      </c>
      <c r="E230" s="3" t="s">
        <v>446</v>
      </c>
      <c r="F230" s="3" t="s">
        <v>45</v>
      </c>
      <c r="G230" s="6">
        <v>145.7</v>
      </c>
    </row>
    <row r="231" spans="1:7" ht="12.75">
      <c r="A231" s="8" t="s">
        <v>363</v>
      </c>
      <c r="B231" s="2">
        <v>833</v>
      </c>
      <c r="C231" s="3" t="s">
        <v>39</v>
      </c>
      <c r="D231" s="3" t="s">
        <v>23</v>
      </c>
      <c r="E231" s="3" t="s">
        <v>364</v>
      </c>
      <c r="F231" s="3"/>
      <c r="G231" s="6">
        <f>SUM(G232:G233)</f>
        <v>274.8</v>
      </c>
    </row>
    <row r="232" spans="1:7" ht="25.5">
      <c r="A232" s="8" t="s">
        <v>256</v>
      </c>
      <c r="B232" s="2">
        <v>833</v>
      </c>
      <c r="C232" s="3" t="s">
        <v>39</v>
      </c>
      <c r="D232" s="3" t="s">
        <v>23</v>
      </c>
      <c r="E232" s="3" t="s">
        <v>364</v>
      </c>
      <c r="F232" s="3" t="s">
        <v>251</v>
      </c>
      <c r="G232" s="6">
        <v>258.3</v>
      </c>
    </row>
    <row r="233" spans="1:7" ht="12.75">
      <c r="A233" s="8" t="s">
        <v>257</v>
      </c>
      <c r="B233" s="2">
        <v>833</v>
      </c>
      <c r="C233" s="3" t="s">
        <v>39</v>
      </c>
      <c r="D233" s="3" t="s">
        <v>23</v>
      </c>
      <c r="E233" s="3" t="s">
        <v>364</v>
      </c>
      <c r="F233" s="3" t="s">
        <v>252</v>
      </c>
      <c r="G233" s="6">
        <v>16.5</v>
      </c>
    </row>
    <row r="234" spans="1:7" ht="12.75">
      <c r="A234" s="8" t="s">
        <v>442</v>
      </c>
      <c r="B234" s="2">
        <v>833</v>
      </c>
      <c r="C234" s="3" t="s">
        <v>39</v>
      </c>
      <c r="D234" s="3" t="s">
        <v>23</v>
      </c>
      <c r="E234" s="3" t="s">
        <v>366</v>
      </c>
      <c r="F234" s="3"/>
      <c r="G234" s="6">
        <f>SUM(G235)</f>
        <v>39.1</v>
      </c>
    </row>
    <row r="235" spans="1:7" ht="25.5">
      <c r="A235" s="8" t="s">
        <v>256</v>
      </c>
      <c r="B235" s="2">
        <v>833</v>
      </c>
      <c r="C235" s="3" t="s">
        <v>39</v>
      </c>
      <c r="D235" s="3" t="s">
        <v>23</v>
      </c>
      <c r="E235" s="3" t="s">
        <v>366</v>
      </c>
      <c r="F235" s="3" t="s">
        <v>251</v>
      </c>
      <c r="G235" s="6">
        <v>39.1</v>
      </c>
    </row>
    <row r="236" spans="1:7" ht="25.5">
      <c r="A236" s="17" t="s">
        <v>67</v>
      </c>
      <c r="B236" s="69">
        <v>833</v>
      </c>
      <c r="C236" s="5" t="s">
        <v>50</v>
      </c>
      <c r="D236" s="5"/>
      <c r="E236" s="5"/>
      <c r="F236" s="5"/>
      <c r="G236" s="70">
        <f>SUM(G240)</f>
        <v>71.1</v>
      </c>
    </row>
    <row r="237" spans="1:7" ht="25.5">
      <c r="A237" s="8" t="s">
        <v>263</v>
      </c>
      <c r="B237" s="2">
        <v>833</v>
      </c>
      <c r="C237" s="3" t="s">
        <v>50</v>
      </c>
      <c r="D237" s="3" t="s">
        <v>43</v>
      </c>
      <c r="E237" s="3"/>
      <c r="F237" s="3"/>
      <c r="G237" s="6">
        <f>SUM(G240)</f>
        <v>71.1</v>
      </c>
    </row>
    <row r="238" spans="1:7" ht="12.75">
      <c r="A238" s="8" t="s">
        <v>309</v>
      </c>
      <c r="B238" s="2">
        <v>833</v>
      </c>
      <c r="C238" s="3" t="s">
        <v>50</v>
      </c>
      <c r="D238" s="3" t="s">
        <v>43</v>
      </c>
      <c r="E238" s="3" t="s">
        <v>332</v>
      </c>
      <c r="F238" s="3"/>
      <c r="G238" s="6">
        <f>SUM(G240)</f>
        <v>71.1</v>
      </c>
    </row>
    <row r="239" spans="1:7" ht="63.75">
      <c r="A239" s="8" t="s">
        <v>445</v>
      </c>
      <c r="B239" s="2">
        <v>833</v>
      </c>
      <c r="C239" s="3" t="s">
        <v>50</v>
      </c>
      <c r="D239" s="3" t="s">
        <v>43</v>
      </c>
      <c r="E239" s="3" t="s">
        <v>446</v>
      </c>
      <c r="F239" s="3"/>
      <c r="G239" s="6">
        <f>SUM(G240)</f>
        <v>71.1</v>
      </c>
    </row>
    <row r="240" spans="1:7" ht="12.75">
      <c r="A240" s="8" t="s">
        <v>258</v>
      </c>
      <c r="B240" s="2">
        <v>833</v>
      </c>
      <c r="C240" s="3" t="s">
        <v>50</v>
      </c>
      <c r="D240" s="3" t="s">
        <v>43</v>
      </c>
      <c r="E240" s="3" t="s">
        <v>446</v>
      </c>
      <c r="F240" s="3" t="s">
        <v>45</v>
      </c>
      <c r="G240" s="6">
        <v>71.1</v>
      </c>
    </row>
    <row r="241" spans="1:7" ht="12.75">
      <c r="A241" s="17" t="s">
        <v>7</v>
      </c>
      <c r="B241" s="69">
        <v>833</v>
      </c>
      <c r="C241" s="5" t="s">
        <v>41</v>
      </c>
      <c r="D241" s="5"/>
      <c r="E241" s="5"/>
      <c r="F241" s="5"/>
      <c r="G241" s="70">
        <f>SUM(G244)</f>
        <v>150</v>
      </c>
    </row>
    <row r="242" spans="1:7" ht="12.75">
      <c r="A242" s="8" t="s">
        <v>448</v>
      </c>
      <c r="B242" s="2">
        <v>833</v>
      </c>
      <c r="C242" s="3" t="s">
        <v>41</v>
      </c>
      <c r="D242" s="3" t="s">
        <v>51</v>
      </c>
      <c r="E242" s="3"/>
      <c r="F242" s="3"/>
      <c r="G242" s="6">
        <f>SUM(G244)</f>
        <v>150</v>
      </c>
    </row>
    <row r="243" spans="1:7" ht="63.75">
      <c r="A243" s="8" t="s">
        <v>445</v>
      </c>
      <c r="B243" s="2">
        <v>833</v>
      </c>
      <c r="C243" s="3" t="s">
        <v>41</v>
      </c>
      <c r="D243" s="3" t="s">
        <v>51</v>
      </c>
      <c r="E243" s="3" t="s">
        <v>446</v>
      </c>
      <c r="F243" s="3"/>
      <c r="G243" s="6">
        <f>SUM(G244)</f>
        <v>150</v>
      </c>
    </row>
    <row r="244" spans="1:7" ht="12.75">
      <c r="A244" s="8" t="s">
        <v>258</v>
      </c>
      <c r="B244" s="2">
        <v>833</v>
      </c>
      <c r="C244" s="3" t="s">
        <v>41</v>
      </c>
      <c r="D244" s="3" t="s">
        <v>51</v>
      </c>
      <c r="E244" s="3" t="s">
        <v>446</v>
      </c>
      <c r="F244" s="3" t="s">
        <v>45</v>
      </c>
      <c r="G244" s="6">
        <v>150</v>
      </c>
    </row>
    <row r="245" spans="1:7" ht="12.75">
      <c r="A245" s="17" t="s">
        <v>79</v>
      </c>
      <c r="B245" s="69">
        <v>833</v>
      </c>
      <c r="C245" s="5" t="s">
        <v>47</v>
      </c>
      <c r="D245" s="5"/>
      <c r="E245" s="5"/>
      <c r="F245" s="5"/>
      <c r="G245" s="70">
        <f>SUM(G246+G250)</f>
        <v>5191.2</v>
      </c>
    </row>
    <row r="246" spans="1:7" ht="12.75">
      <c r="A246" s="8" t="s">
        <v>81</v>
      </c>
      <c r="B246" s="2">
        <v>833</v>
      </c>
      <c r="C246" s="3" t="s">
        <v>47</v>
      </c>
      <c r="D246" s="3" t="s">
        <v>48</v>
      </c>
      <c r="E246" s="3"/>
      <c r="F246" s="3"/>
      <c r="G246" s="6">
        <f>SUM(G247)</f>
        <v>2732.1</v>
      </c>
    </row>
    <row r="247" spans="1:7" ht="12.75">
      <c r="A247" s="8" t="s">
        <v>309</v>
      </c>
      <c r="B247" s="2">
        <v>833</v>
      </c>
      <c r="C247" s="3" t="s">
        <v>47</v>
      </c>
      <c r="D247" s="3" t="s">
        <v>48</v>
      </c>
      <c r="E247" s="3" t="s">
        <v>332</v>
      </c>
      <c r="F247" s="3"/>
      <c r="G247" s="6">
        <f>SUM(G249)</f>
        <v>2732.1</v>
      </c>
    </row>
    <row r="248" spans="1:7" ht="63.75">
      <c r="A248" s="8" t="s">
        <v>445</v>
      </c>
      <c r="B248" s="2">
        <v>833</v>
      </c>
      <c r="C248" s="3" t="s">
        <v>47</v>
      </c>
      <c r="D248" s="3" t="s">
        <v>48</v>
      </c>
      <c r="E248" s="3" t="s">
        <v>446</v>
      </c>
      <c r="F248" s="3"/>
      <c r="G248" s="6">
        <f>SUM(G249)</f>
        <v>2732.1</v>
      </c>
    </row>
    <row r="249" spans="1:7" ht="12.75">
      <c r="A249" s="8" t="s">
        <v>258</v>
      </c>
      <c r="B249" s="2">
        <v>833</v>
      </c>
      <c r="C249" s="3" t="s">
        <v>47</v>
      </c>
      <c r="D249" s="3" t="s">
        <v>48</v>
      </c>
      <c r="E249" s="3" t="s">
        <v>446</v>
      </c>
      <c r="F249" s="3" t="s">
        <v>45</v>
      </c>
      <c r="G249" s="6">
        <v>2732.1</v>
      </c>
    </row>
    <row r="250" spans="1:7" ht="12.75">
      <c r="A250" s="8" t="s">
        <v>101</v>
      </c>
      <c r="B250" s="2">
        <v>833</v>
      </c>
      <c r="C250" s="3" t="s">
        <v>47</v>
      </c>
      <c r="D250" s="3" t="s">
        <v>50</v>
      </c>
      <c r="E250" s="3"/>
      <c r="F250" s="3"/>
      <c r="G250" s="6">
        <f>SUM(G252+G255)</f>
        <v>2459.1</v>
      </c>
    </row>
    <row r="251" spans="1:7" ht="38.25">
      <c r="A251" s="8" t="s">
        <v>449</v>
      </c>
      <c r="B251" s="2">
        <v>833</v>
      </c>
      <c r="C251" s="3" t="s">
        <v>47</v>
      </c>
      <c r="D251" s="3" t="s">
        <v>50</v>
      </c>
      <c r="E251" s="3" t="s">
        <v>450</v>
      </c>
      <c r="F251" s="3"/>
      <c r="G251" s="6">
        <v>272.1</v>
      </c>
    </row>
    <row r="252" spans="1:7" ht="12.75">
      <c r="A252" s="8" t="s">
        <v>258</v>
      </c>
      <c r="B252" s="2">
        <v>833</v>
      </c>
      <c r="C252" s="3" t="s">
        <v>47</v>
      </c>
      <c r="D252" s="3" t="s">
        <v>50</v>
      </c>
      <c r="E252" s="3" t="s">
        <v>450</v>
      </c>
      <c r="F252" s="3" t="s">
        <v>45</v>
      </c>
      <c r="G252" s="6">
        <v>272.1</v>
      </c>
    </row>
    <row r="253" spans="1:7" ht="12.75">
      <c r="A253" s="8" t="s">
        <v>309</v>
      </c>
      <c r="B253" s="2">
        <v>833</v>
      </c>
      <c r="C253" s="3" t="s">
        <v>47</v>
      </c>
      <c r="D253" s="3" t="s">
        <v>50</v>
      </c>
      <c r="E253" s="3" t="s">
        <v>332</v>
      </c>
      <c r="F253" s="3"/>
      <c r="G253" s="6">
        <f>SUM(G255)</f>
        <v>2187</v>
      </c>
    </row>
    <row r="254" spans="1:7" ht="63.75">
      <c r="A254" s="8" t="s">
        <v>445</v>
      </c>
      <c r="B254" s="2">
        <v>833</v>
      </c>
      <c r="C254" s="3" t="s">
        <v>47</v>
      </c>
      <c r="D254" s="3" t="s">
        <v>50</v>
      </c>
      <c r="E254" s="3" t="s">
        <v>446</v>
      </c>
      <c r="F254" s="3"/>
      <c r="G254" s="6">
        <f>SUM(G255)</f>
        <v>2187</v>
      </c>
    </row>
    <row r="255" spans="1:7" ht="12.75">
      <c r="A255" s="8" t="s">
        <v>258</v>
      </c>
      <c r="B255" s="2">
        <v>833</v>
      </c>
      <c r="C255" s="3" t="s">
        <v>47</v>
      </c>
      <c r="D255" s="3" t="s">
        <v>50</v>
      </c>
      <c r="E255" s="3" t="s">
        <v>446</v>
      </c>
      <c r="F255" s="3" t="s">
        <v>45</v>
      </c>
      <c r="G255" s="6">
        <v>2187</v>
      </c>
    </row>
    <row r="256" spans="1:7" ht="12.75">
      <c r="A256" s="17" t="s">
        <v>94</v>
      </c>
      <c r="B256" s="69">
        <v>833</v>
      </c>
      <c r="C256" s="5" t="s">
        <v>51</v>
      </c>
      <c r="D256" s="5"/>
      <c r="E256" s="3"/>
      <c r="F256" s="3"/>
      <c r="G256" s="70">
        <f>SUM(G259)</f>
        <v>300</v>
      </c>
    </row>
    <row r="257" spans="1:7" ht="25.5">
      <c r="A257" s="8" t="s">
        <v>76</v>
      </c>
      <c r="B257" s="2">
        <v>833</v>
      </c>
      <c r="C257" s="3" t="s">
        <v>51</v>
      </c>
      <c r="D257" s="3" t="s">
        <v>50</v>
      </c>
      <c r="E257" s="3"/>
      <c r="F257" s="3"/>
      <c r="G257" s="6">
        <f>SUM(G258)</f>
        <v>300</v>
      </c>
    </row>
    <row r="258" spans="1:7" ht="63.75">
      <c r="A258" s="8" t="s">
        <v>445</v>
      </c>
      <c r="B258" s="2">
        <v>833</v>
      </c>
      <c r="C258" s="3" t="s">
        <v>51</v>
      </c>
      <c r="D258" s="3" t="s">
        <v>50</v>
      </c>
      <c r="E258" s="3" t="s">
        <v>446</v>
      </c>
      <c r="F258" s="3"/>
      <c r="G258" s="6">
        <f>SUM(G259)</f>
        <v>300</v>
      </c>
    </row>
    <row r="259" spans="1:7" ht="12.75">
      <c r="A259" s="8" t="s">
        <v>258</v>
      </c>
      <c r="B259" s="2">
        <v>833</v>
      </c>
      <c r="C259" s="3" t="s">
        <v>51</v>
      </c>
      <c r="D259" s="3" t="s">
        <v>50</v>
      </c>
      <c r="E259" s="3" t="s">
        <v>446</v>
      </c>
      <c r="F259" s="3" t="s">
        <v>45</v>
      </c>
      <c r="G259" s="6">
        <v>300</v>
      </c>
    </row>
    <row r="260" spans="1:7" ht="12.75">
      <c r="A260" s="98" t="s">
        <v>8</v>
      </c>
      <c r="B260" s="69">
        <v>833</v>
      </c>
      <c r="C260" s="5" t="s">
        <v>58</v>
      </c>
      <c r="D260" s="5"/>
      <c r="E260" s="3"/>
      <c r="F260" s="3"/>
      <c r="G260" s="70">
        <f>SUM(G263)</f>
        <v>248.5</v>
      </c>
    </row>
    <row r="261" spans="1:7" ht="12.75">
      <c r="A261" s="8" t="s">
        <v>57</v>
      </c>
      <c r="B261" s="2">
        <v>833</v>
      </c>
      <c r="C261" s="3" t="s">
        <v>58</v>
      </c>
      <c r="D261" s="3" t="s">
        <v>39</v>
      </c>
      <c r="E261" s="3"/>
      <c r="F261" s="3"/>
      <c r="G261" s="6">
        <f>SUM(G263)</f>
        <v>248.5</v>
      </c>
    </row>
    <row r="262" spans="1:7" ht="63.75">
      <c r="A262" s="8" t="s">
        <v>445</v>
      </c>
      <c r="B262" s="2">
        <v>833</v>
      </c>
      <c r="C262" s="3" t="s">
        <v>58</v>
      </c>
      <c r="D262" s="3" t="s">
        <v>39</v>
      </c>
      <c r="E262" s="3" t="s">
        <v>446</v>
      </c>
      <c r="F262" s="3"/>
      <c r="G262" s="6">
        <f>SUM(G263)</f>
        <v>248.5</v>
      </c>
    </row>
    <row r="263" spans="1:7" ht="12.75">
      <c r="A263" s="8" t="s">
        <v>258</v>
      </c>
      <c r="B263" s="2">
        <v>833</v>
      </c>
      <c r="C263" s="3" t="s">
        <v>58</v>
      </c>
      <c r="D263" s="3" t="s">
        <v>39</v>
      </c>
      <c r="E263" s="3" t="s">
        <v>446</v>
      </c>
      <c r="F263" s="3" t="s">
        <v>45</v>
      </c>
      <c r="G263" s="6">
        <v>248.5</v>
      </c>
    </row>
    <row r="264" spans="1:7" ht="25.5">
      <c r="A264" s="17" t="s">
        <v>14</v>
      </c>
      <c r="B264" s="69">
        <v>833</v>
      </c>
      <c r="C264" s="5" t="s">
        <v>43</v>
      </c>
      <c r="D264" s="5"/>
      <c r="E264" s="5"/>
      <c r="F264" s="5"/>
      <c r="G264" s="70">
        <f>SUM(G268+G270+G274+G276)</f>
        <v>59554.299999999996</v>
      </c>
    </row>
    <row r="265" spans="1:7" ht="25.5">
      <c r="A265" s="8" t="s">
        <v>15</v>
      </c>
      <c r="B265" s="2">
        <v>833</v>
      </c>
      <c r="C265" s="3" t="s">
        <v>43</v>
      </c>
      <c r="D265" s="3" t="s">
        <v>39</v>
      </c>
      <c r="E265" s="3"/>
      <c r="F265" s="3"/>
      <c r="G265" s="6">
        <f>SUM(G266)</f>
        <v>43268</v>
      </c>
    </row>
    <row r="266" spans="1:7" ht="12.75">
      <c r="A266" s="8" t="s">
        <v>309</v>
      </c>
      <c r="B266" s="2">
        <v>833</v>
      </c>
      <c r="C266" s="3" t="s">
        <v>43</v>
      </c>
      <c r="D266" s="3" t="s">
        <v>39</v>
      </c>
      <c r="E266" s="3" t="s">
        <v>332</v>
      </c>
      <c r="F266" s="3"/>
      <c r="G266" s="6">
        <f>SUM(G268+G270)</f>
        <v>43268</v>
      </c>
    </row>
    <row r="267" spans="1:7" ht="63.75">
      <c r="A267" s="8" t="s">
        <v>451</v>
      </c>
      <c r="B267" s="2">
        <v>833</v>
      </c>
      <c r="C267" s="3" t="s">
        <v>43</v>
      </c>
      <c r="D267" s="3" t="s">
        <v>39</v>
      </c>
      <c r="E267" s="3" t="s">
        <v>452</v>
      </c>
      <c r="F267" s="3"/>
      <c r="G267" s="6">
        <f>SUM(G268)</f>
        <v>40936.1</v>
      </c>
    </row>
    <row r="268" spans="1:7" ht="12.75">
      <c r="A268" s="8" t="s">
        <v>272</v>
      </c>
      <c r="B268" s="2">
        <v>833</v>
      </c>
      <c r="C268" s="3" t="s">
        <v>43</v>
      </c>
      <c r="D268" s="3" t="s">
        <v>39</v>
      </c>
      <c r="E268" s="3" t="s">
        <v>452</v>
      </c>
      <c r="F268" s="3" t="s">
        <v>45</v>
      </c>
      <c r="G268" s="6">
        <v>40936.1</v>
      </c>
    </row>
    <row r="269" spans="1:7" ht="89.25">
      <c r="A269" s="8" t="s">
        <v>273</v>
      </c>
      <c r="B269" s="2">
        <v>833</v>
      </c>
      <c r="C269" s="3" t="s">
        <v>43</v>
      </c>
      <c r="D269" s="3" t="s">
        <v>39</v>
      </c>
      <c r="E269" s="3" t="s">
        <v>453</v>
      </c>
      <c r="F269" s="3"/>
      <c r="G269" s="6">
        <f>SUM(G270)</f>
        <v>2331.9</v>
      </c>
    </row>
    <row r="270" spans="1:7" ht="12.75">
      <c r="A270" s="8" t="s">
        <v>272</v>
      </c>
      <c r="B270" s="2">
        <v>833</v>
      </c>
      <c r="C270" s="3" t="s">
        <v>43</v>
      </c>
      <c r="D270" s="3" t="s">
        <v>39</v>
      </c>
      <c r="E270" s="3" t="s">
        <v>453</v>
      </c>
      <c r="F270" s="3" t="s">
        <v>45</v>
      </c>
      <c r="G270" s="6">
        <v>2331.9</v>
      </c>
    </row>
    <row r="271" spans="1:7" ht="25.5">
      <c r="A271" s="8" t="s">
        <v>15</v>
      </c>
      <c r="B271" s="2">
        <v>833</v>
      </c>
      <c r="C271" s="3" t="s">
        <v>43</v>
      </c>
      <c r="D271" s="3" t="s">
        <v>50</v>
      </c>
      <c r="E271" s="3"/>
      <c r="F271" s="3"/>
      <c r="G271" s="6">
        <f>SUM(G274+G276)</f>
        <v>16286.3</v>
      </c>
    </row>
    <row r="272" spans="1:7" ht="12.75">
      <c r="A272" s="8" t="s">
        <v>309</v>
      </c>
      <c r="B272" s="2">
        <v>833</v>
      </c>
      <c r="C272" s="3" t="s">
        <v>43</v>
      </c>
      <c r="D272" s="3" t="s">
        <v>50</v>
      </c>
      <c r="E272" s="3" t="s">
        <v>332</v>
      </c>
      <c r="F272" s="3"/>
      <c r="G272" s="6">
        <f>SUM(G274+G278)</f>
        <v>12062.7</v>
      </c>
    </row>
    <row r="273" spans="1:7" ht="63.75" customHeight="1">
      <c r="A273" s="8" t="s">
        <v>606</v>
      </c>
      <c r="B273" s="2">
        <v>833</v>
      </c>
      <c r="C273" s="3" t="s">
        <v>43</v>
      </c>
      <c r="D273" s="3" t="s">
        <v>50</v>
      </c>
      <c r="E273" s="3" t="s">
        <v>447</v>
      </c>
      <c r="F273" s="3"/>
      <c r="G273" s="6">
        <f>SUM(G274)</f>
        <v>10917.6</v>
      </c>
    </row>
    <row r="274" spans="1:7" ht="12.75">
      <c r="A274" s="8" t="s">
        <v>272</v>
      </c>
      <c r="B274" s="2">
        <v>833</v>
      </c>
      <c r="C274" s="3" t="s">
        <v>43</v>
      </c>
      <c r="D274" s="3" t="s">
        <v>50</v>
      </c>
      <c r="E274" s="3" t="s">
        <v>447</v>
      </c>
      <c r="F274" s="3" t="s">
        <v>45</v>
      </c>
      <c r="G274" s="6">
        <v>10917.6</v>
      </c>
    </row>
    <row r="275" spans="1:7" ht="63.75">
      <c r="A275" s="8" t="s">
        <v>445</v>
      </c>
      <c r="B275" s="2">
        <v>833</v>
      </c>
      <c r="C275" s="3" t="s">
        <v>43</v>
      </c>
      <c r="D275" s="3" t="s">
        <v>50</v>
      </c>
      <c r="E275" s="3" t="s">
        <v>446</v>
      </c>
      <c r="F275" s="3"/>
      <c r="G275" s="6">
        <f>SUM(G276)</f>
        <v>5368.7</v>
      </c>
    </row>
    <row r="276" spans="1:7" ht="12.75">
      <c r="A276" s="8" t="s">
        <v>272</v>
      </c>
      <c r="B276" s="2">
        <v>833</v>
      </c>
      <c r="C276" s="3" t="s">
        <v>43</v>
      </c>
      <c r="D276" s="3" t="s">
        <v>50</v>
      </c>
      <c r="E276" s="3" t="s">
        <v>446</v>
      </c>
      <c r="F276" s="3" t="s">
        <v>45</v>
      </c>
      <c r="G276" s="6">
        <v>5368.7</v>
      </c>
    </row>
    <row r="277" spans="1:7" ht="38.25">
      <c r="A277" s="17" t="s">
        <v>95</v>
      </c>
      <c r="B277" s="69">
        <v>841</v>
      </c>
      <c r="C277" s="1"/>
      <c r="D277" s="1"/>
      <c r="E277" s="3"/>
      <c r="F277" s="1"/>
      <c r="G277" s="70">
        <f>SUM(G278+G286+G291+G348)</f>
        <v>714618.8</v>
      </c>
    </row>
    <row r="278" spans="1:7" ht="12.75">
      <c r="A278" s="92" t="s">
        <v>38</v>
      </c>
      <c r="B278" s="69">
        <v>841</v>
      </c>
      <c r="C278" s="5" t="s">
        <v>39</v>
      </c>
      <c r="D278" s="92"/>
      <c r="E278" s="5"/>
      <c r="F278" s="92"/>
      <c r="G278" s="70">
        <f>SUM(G279)</f>
        <v>1145.1</v>
      </c>
    </row>
    <row r="279" spans="1:7" ht="51">
      <c r="A279" s="8" t="s">
        <v>20</v>
      </c>
      <c r="B279" s="2">
        <v>841</v>
      </c>
      <c r="C279" s="3" t="s">
        <v>39</v>
      </c>
      <c r="D279" s="3" t="s">
        <v>41</v>
      </c>
      <c r="E279" s="3"/>
      <c r="F279" s="1"/>
      <c r="G279" s="6">
        <f>SUM(G281+G285)</f>
        <v>1145.1</v>
      </c>
    </row>
    <row r="280" spans="1:7" ht="12.75">
      <c r="A280" s="8" t="s">
        <v>309</v>
      </c>
      <c r="B280" s="2">
        <v>841</v>
      </c>
      <c r="C280" s="3" t="s">
        <v>39</v>
      </c>
      <c r="D280" s="3" t="s">
        <v>41</v>
      </c>
      <c r="E280" s="3" t="s">
        <v>332</v>
      </c>
      <c r="F280" s="1"/>
      <c r="G280" s="6">
        <f>SUM(G281)</f>
        <v>887.5</v>
      </c>
    </row>
    <row r="281" spans="1:7" ht="12.75">
      <c r="A281" s="8" t="s">
        <v>42</v>
      </c>
      <c r="B281" s="2">
        <v>841</v>
      </c>
      <c r="C281" s="3" t="s">
        <v>39</v>
      </c>
      <c r="D281" s="3" t="s">
        <v>41</v>
      </c>
      <c r="E281" s="3" t="s">
        <v>333</v>
      </c>
      <c r="F281" s="4"/>
      <c r="G281" s="6">
        <f>SUM(G282:G283)</f>
        <v>887.5</v>
      </c>
    </row>
    <row r="282" spans="1:7" ht="63.75">
      <c r="A282" s="8" t="s">
        <v>254</v>
      </c>
      <c r="B282" s="2">
        <v>841</v>
      </c>
      <c r="C282" s="3" t="s">
        <v>39</v>
      </c>
      <c r="D282" s="3" t="s">
        <v>41</v>
      </c>
      <c r="E282" s="3" t="s">
        <v>333</v>
      </c>
      <c r="F282" s="2">
        <v>100</v>
      </c>
      <c r="G282" s="6">
        <v>881.5</v>
      </c>
    </row>
    <row r="283" spans="1:7" ht="25.5">
      <c r="A283" s="8" t="s">
        <v>256</v>
      </c>
      <c r="B283" s="2">
        <v>841</v>
      </c>
      <c r="C283" s="3" t="s">
        <v>39</v>
      </c>
      <c r="D283" s="3" t="s">
        <v>41</v>
      </c>
      <c r="E283" s="3" t="s">
        <v>333</v>
      </c>
      <c r="F283" s="2">
        <v>200</v>
      </c>
      <c r="G283" s="6">
        <v>6</v>
      </c>
    </row>
    <row r="284" spans="1:7" ht="25.5">
      <c r="A284" s="8" t="s">
        <v>90</v>
      </c>
      <c r="B284" s="2">
        <v>841</v>
      </c>
      <c r="C284" s="3" t="s">
        <v>39</v>
      </c>
      <c r="D284" s="3" t="s">
        <v>41</v>
      </c>
      <c r="E284" s="3" t="s">
        <v>454</v>
      </c>
      <c r="F284" s="3"/>
      <c r="G284" s="6">
        <f>SUM(G285)</f>
        <v>257.6</v>
      </c>
    </row>
    <row r="285" spans="1:7" ht="63.75">
      <c r="A285" s="8" t="s">
        <v>254</v>
      </c>
      <c r="B285" s="2">
        <v>841</v>
      </c>
      <c r="C285" s="3" t="s">
        <v>39</v>
      </c>
      <c r="D285" s="3" t="s">
        <v>41</v>
      </c>
      <c r="E285" s="3" t="s">
        <v>454</v>
      </c>
      <c r="F285" s="3" t="s">
        <v>255</v>
      </c>
      <c r="G285" s="6">
        <v>257.6</v>
      </c>
    </row>
    <row r="286" spans="1:7" ht="12.75">
      <c r="A286" s="17" t="s">
        <v>94</v>
      </c>
      <c r="B286" s="69">
        <v>841</v>
      </c>
      <c r="C286" s="5" t="s">
        <v>51</v>
      </c>
      <c r="D286" s="5"/>
      <c r="E286" s="5"/>
      <c r="F286" s="5"/>
      <c r="G286" s="70">
        <f>SUM(G289:G290)</f>
        <v>161</v>
      </c>
    </row>
    <row r="287" spans="1:7" ht="25.5">
      <c r="A287" s="8" t="s">
        <v>76</v>
      </c>
      <c r="B287" s="2">
        <v>841</v>
      </c>
      <c r="C287" s="3" t="s">
        <v>51</v>
      </c>
      <c r="D287" s="3" t="s">
        <v>50</v>
      </c>
      <c r="E287" s="3"/>
      <c r="F287" s="3"/>
      <c r="G287" s="6">
        <f>SUM(G289:G290)</f>
        <v>161</v>
      </c>
    </row>
    <row r="288" spans="1:7" ht="12.75">
      <c r="A288" s="8" t="s">
        <v>607</v>
      </c>
      <c r="B288" s="2">
        <v>841</v>
      </c>
      <c r="C288" s="3" t="s">
        <v>51</v>
      </c>
      <c r="D288" s="3" t="s">
        <v>50</v>
      </c>
      <c r="E288" s="3" t="s">
        <v>415</v>
      </c>
      <c r="F288" s="3"/>
      <c r="G288" s="6">
        <f>SUM(G289:G290)</f>
        <v>161</v>
      </c>
    </row>
    <row r="289" spans="1:7" ht="25.5">
      <c r="A289" s="8" t="s">
        <v>256</v>
      </c>
      <c r="B289" s="2">
        <v>841</v>
      </c>
      <c r="C289" s="3" t="s">
        <v>51</v>
      </c>
      <c r="D289" s="3" t="s">
        <v>50</v>
      </c>
      <c r="E289" s="3" t="s">
        <v>415</v>
      </c>
      <c r="F289" s="3" t="s">
        <v>251</v>
      </c>
      <c r="G289" s="6">
        <v>50</v>
      </c>
    </row>
    <row r="290" spans="1:7" ht="38.25">
      <c r="A290" s="8" t="s">
        <v>259</v>
      </c>
      <c r="B290" s="2">
        <v>841</v>
      </c>
      <c r="C290" s="3" t="s">
        <v>51</v>
      </c>
      <c r="D290" s="3" t="s">
        <v>50</v>
      </c>
      <c r="E290" s="3" t="s">
        <v>415</v>
      </c>
      <c r="F290" s="3" t="s">
        <v>260</v>
      </c>
      <c r="G290" s="6">
        <v>111</v>
      </c>
    </row>
    <row r="291" spans="1:7" ht="12.75">
      <c r="A291" s="17" t="s">
        <v>59</v>
      </c>
      <c r="B291" s="69">
        <v>841</v>
      </c>
      <c r="C291" s="5" t="s">
        <v>53</v>
      </c>
      <c r="D291" s="5"/>
      <c r="E291" s="5"/>
      <c r="F291" s="5"/>
      <c r="G291" s="70">
        <f>SUM(G292+G304+G327+G322)</f>
        <v>695800.6000000001</v>
      </c>
    </row>
    <row r="292" spans="1:7" ht="12.75">
      <c r="A292" s="8" t="s">
        <v>60</v>
      </c>
      <c r="B292" s="2">
        <v>841</v>
      </c>
      <c r="C292" s="3" t="s">
        <v>53</v>
      </c>
      <c r="D292" s="3" t="s">
        <v>39</v>
      </c>
      <c r="E292" s="3"/>
      <c r="F292" s="3"/>
      <c r="G292" s="6">
        <f>SUM(G294+G303)</f>
        <v>234113.6</v>
      </c>
    </row>
    <row r="293" spans="1:7" ht="12.75">
      <c r="A293" s="8" t="s">
        <v>59</v>
      </c>
      <c r="B293" s="2">
        <v>841</v>
      </c>
      <c r="C293" s="3" t="s">
        <v>53</v>
      </c>
      <c r="D293" s="3" t="s">
        <v>39</v>
      </c>
      <c r="E293" s="3" t="s">
        <v>455</v>
      </c>
      <c r="F293" s="3"/>
      <c r="G293" s="6">
        <f>SUM(G296+G298+G300)</f>
        <v>233768.7</v>
      </c>
    </row>
    <row r="294" spans="1:7" ht="12.75">
      <c r="A294" s="8" t="s">
        <v>456</v>
      </c>
      <c r="B294" s="2">
        <v>841</v>
      </c>
      <c r="C294" s="3" t="s">
        <v>53</v>
      </c>
      <c r="D294" s="3" t="s">
        <v>39</v>
      </c>
      <c r="E294" s="3" t="s">
        <v>457</v>
      </c>
      <c r="F294" s="3"/>
      <c r="G294" s="6">
        <f>SUM(G296+G297+G300)</f>
        <v>233768.7</v>
      </c>
    </row>
    <row r="295" spans="1:7" ht="76.5">
      <c r="A295" s="99" t="s">
        <v>458</v>
      </c>
      <c r="B295" s="2">
        <v>841</v>
      </c>
      <c r="C295" s="3" t="s">
        <v>53</v>
      </c>
      <c r="D295" s="3" t="s">
        <v>39</v>
      </c>
      <c r="E295" s="3" t="s">
        <v>459</v>
      </c>
      <c r="F295" s="3"/>
      <c r="G295" s="6">
        <f>SUM(G296:G296)</f>
        <v>84288.5</v>
      </c>
    </row>
    <row r="296" spans="1:7" ht="38.25">
      <c r="A296" s="8" t="s">
        <v>259</v>
      </c>
      <c r="B296" s="2">
        <v>841</v>
      </c>
      <c r="C296" s="3" t="s">
        <v>53</v>
      </c>
      <c r="D296" s="3" t="s">
        <v>39</v>
      </c>
      <c r="E296" s="3" t="s">
        <v>459</v>
      </c>
      <c r="F296" s="3" t="s">
        <v>260</v>
      </c>
      <c r="G296" s="6">
        <v>84288.5</v>
      </c>
    </row>
    <row r="297" spans="1:7" ht="25.5">
      <c r="A297" s="8" t="s">
        <v>460</v>
      </c>
      <c r="B297" s="2">
        <v>841</v>
      </c>
      <c r="C297" s="3" t="s">
        <v>53</v>
      </c>
      <c r="D297" s="3" t="s">
        <v>39</v>
      </c>
      <c r="E297" s="3" t="s">
        <v>461</v>
      </c>
      <c r="F297" s="3"/>
      <c r="G297" s="6">
        <f>SUM(G298)</f>
        <v>149422.2</v>
      </c>
    </row>
    <row r="298" spans="1:9" ht="38.25">
      <c r="A298" s="8" t="s">
        <v>259</v>
      </c>
      <c r="B298" s="2">
        <v>841</v>
      </c>
      <c r="C298" s="3" t="s">
        <v>53</v>
      </c>
      <c r="D298" s="3" t="s">
        <v>39</v>
      </c>
      <c r="E298" s="3" t="s">
        <v>461</v>
      </c>
      <c r="F298" s="3" t="s">
        <v>260</v>
      </c>
      <c r="G298" s="6">
        <v>149422.2</v>
      </c>
      <c r="I298" s="9"/>
    </row>
    <row r="299" spans="1:7" ht="51">
      <c r="A299" s="8" t="s">
        <v>462</v>
      </c>
      <c r="B299" s="2">
        <v>841</v>
      </c>
      <c r="C299" s="3" t="s">
        <v>53</v>
      </c>
      <c r="D299" s="3" t="s">
        <v>39</v>
      </c>
      <c r="E299" s="3" t="s">
        <v>463</v>
      </c>
      <c r="F299" s="3"/>
      <c r="G299" s="6">
        <f>SUM(G300)</f>
        <v>58</v>
      </c>
    </row>
    <row r="300" spans="1:7" ht="38.25">
      <c r="A300" s="8" t="s">
        <v>259</v>
      </c>
      <c r="B300" s="2">
        <v>841</v>
      </c>
      <c r="C300" s="3" t="s">
        <v>53</v>
      </c>
      <c r="D300" s="3" t="s">
        <v>39</v>
      </c>
      <c r="E300" s="3" t="s">
        <v>463</v>
      </c>
      <c r="F300" s="3" t="s">
        <v>260</v>
      </c>
      <c r="G300" s="6">
        <v>58</v>
      </c>
    </row>
    <row r="301" spans="1:7" ht="12.75">
      <c r="A301" s="8" t="s">
        <v>309</v>
      </c>
      <c r="B301" s="2">
        <v>841</v>
      </c>
      <c r="C301" s="3" t="s">
        <v>53</v>
      </c>
      <c r="D301" s="3" t="s">
        <v>39</v>
      </c>
      <c r="E301" s="3" t="s">
        <v>332</v>
      </c>
      <c r="F301" s="3"/>
      <c r="G301" s="6">
        <v>344.9</v>
      </c>
    </row>
    <row r="302" spans="1:7" ht="48" customHeight="1">
      <c r="A302" s="8" t="s">
        <v>604</v>
      </c>
      <c r="B302" s="2">
        <v>841</v>
      </c>
      <c r="C302" s="3" t="s">
        <v>53</v>
      </c>
      <c r="D302" s="3" t="s">
        <v>39</v>
      </c>
      <c r="E302" s="3" t="s">
        <v>603</v>
      </c>
      <c r="F302" s="3"/>
      <c r="G302" s="6">
        <v>344.9</v>
      </c>
    </row>
    <row r="303" spans="1:7" ht="38.25">
      <c r="A303" s="8" t="s">
        <v>259</v>
      </c>
      <c r="B303" s="2">
        <v>841</v>
      </c>
      <c r="C303" s="3" t="s">
        <v>53</v>
      </c>
      <c r="D303" s="3" t="s">
        <v>39</v>
      </c>
      <c r="E303" s="3" t="s">
        <v>603</v>
      </c>
      <c r="F303" s="3" t="s">
        <v>260</v>
      </c>
      <c r="G303" s="6">
        <v>344.9</v>
      </c>
    </row>
    <row r="304" spans="1:7" ht="12.75">
      <c r="A304" s="8" t="s">
        <v>54</v>
      </c>
      <c r="B304" s="2">
        <v>841</v>
      </c>
      <c r="C304" s="3" t="s">
        <v>53</v>
      </c>
      <c r="D304" s="3" t="s">
        <v>48</v>
      </c>
      <c r="E304" s="3"/>
      <c r="F304" s="3"/>
      <c r="G304" s="6">
        <f>SUM(G305)</f>
        <v>433521.50000000006</v>
      </c>
    </row>
    <row r="305" spans="1:7" ht="12.75">
      <c r="A305" s="8" t="s">
        <v>59</v>
      </c>
      <c r="B305" s="2">
        <v>841</v>
      </c>
      <c r="C305" s="3" t="s">
        <v>53</v>
      </c>
      <c r="D305" s="3" t="s">
        <v>48</v>
      </c>
      <c r="E305" s="3" t="s">
        <v>455</v>
      </c>
      <c r="F305" s="3"/>
      <c r="G305" s="59">
        <f>SUM(G306+G314+G321)</f>
        <v>433521.50000000006</v>
      </c>
    </row>
    <row r="306" spans="1:7" ht="12.75">
      <c r="A306" s="8" t="s">
        <v>54</v>
      </c>
      <c r="B306" s="2">
        <v>841</v>
      </c>
      <c r="C306" s="3" t="s">
        <v>53</v>
      </c>
      <c r="D306" s="3" t="s">
        <v>48</v>
      </c>
      <c r="E306" s="3" t="s">
        <v>464</v>
      </c>
      <c r="F306" s="3"/>
      <c r="G306" s="6">
        <f>SUM(G309+G313+G308)</f>
        <v>399515.50000000006</v>
      </c>
    </row>
    <row r="307" spans="1:7" ht="51">
      <c r="A307" s="8" t="s">
        <v>465</v>
      </c>
      <c r="B307" s="2">
        <v>841</v>
      </c>
      <c r="C307" s="3" t="s">
        <v>53</v>
      </c>
      <c r="D307" s="3" t="s">
        <v>48</v>
      </c>
      <c r="E307" s="3" t="s">
        <v>466</v>
      </c>
      <c r="F307" s="3"/>
      <c r="G307" s="6">
        <f>SUM(G308)</f>
        <v>324.2</v>
      </c>
    </row>
    <row r="308" spans="1:7" ht="38.25">
      <c r="A308" s="8" t="s">
        <v>259</v>
      </c>
      <c r="B308" s="2">
        <v>841</v>
      </c>
      <c r="C308" s="3" t="s">
        <v>53</v>
      </c>
      <c r="D308" s="3" t="s">
        <v>48</v>
      </c>
      <c r="E308" s="3" t="s">
        <v>466</v>
      </c>
      <c r="F308" s="3" t="s">
        <v>260</v>
      </c>
      <c r="G308" s="6">
        <v>324.2</v>
      </c>
    </row>
    <row r="309" spans="1:7" ht="25.5">
      <c r="A309" s="8" t="s">
        <v>467</v>
      </c>
      <c r="B309" s="2">
        <v>841</v>
      </c>
      <c r="C309" s="3" t="s">
        <v>53</v>
      </c>
      <c r="D309" s="3" t="s">
        <v>48</v>
      </c>
      <c r="E309" s="3" t="s">
        <v>468</v>
      </c>
      <c r="F309" s="3"/>
      <c r="G309" s="6">
        <f>SUM(G310:G311)</f>
        <v>185826.2</v>
      </c>
    </row>
    <row r="310" spans="1:7" ht="25.5" hidden="1">
      <c r="A310" s="8" t="s">
        <v>256</v>
      </c>
      <c r="B310" s="2">
        <v>841</v>
      </c>
      <c r="C310" s="3" t="s">
        <v>53</v>
      </c>
      <c r="D310" s="3" t="s">
        <v>48</v>
      </c>
      <c r="E310" s="3" t="s">
        <v>468</v>
      </c>
      <c r="F310" s="3" t="s">
        <v>251</v>
      </c>
      <c r="G310" s="6"/>
    </row>
    <row r="311" spans="1:7" ht="38.25">
      <c r="A311" s="8" t="s">
        <v>259</v>
      </c>
      <c r="B311" s="2">
        <v>841</v>
      </c>
      <c r="C311" s="3" t="s">
        <v>53</v>
      </c>
      <c r="D311" s="3" t="s">
        <v>48</v>
      </c>
      <c r="E311" s="3" t="s">
        <v>468</v>
      </c>
      <c r="F311" s="3" t="s">
        <v>260</v>
      </c>
      <c r="G311" s="6">
        <v>185826.2</v>
      </c>
    </row>
    <row r="312" spans="1:7" ht="114.75">
      <c r="A312" s="8" t="s">
        <v>469</v>
      </c>
      <c r="B312" s="2">
        <v>841</v>
      </c>
      <c r="C312" s="3" t="s">
        <v>53</v>
      </c>
      <c r="D312" s="3" t="s">
        <v>48</v>
      </c>
      <c r="E312" s="3" t="s">
        <v>470</v>
      </c>
      <c r="F312" s="3"/>
      <c r="G312" s="6">
        <f>SUM(G313)</f>
        <v>213365.1</v>
      </c>
    </row>
    <row r="313" spans="1:7" ht="38.25">
      <c r="A313" s="8" t="s">
        <v>259</v>
      </c>
      <c r="B313" s="2">
        <v>841</v>
      </c>
      <c r="C313" s="3" t="s">
        <v>53</v>
      </c>
      <c r="D313" s="3" t="s">
        <v>48</v>
      </c>
      <c r="E313" s="3" t="s">
        <v>470</v>
      </c>
      <c r="F313" s="3" t="s">
        <v>260</v>
      </c>
      <c r="G313" s="6">
        <v>213365.1</v>
      </c>
    </row>
    <row r="314" spans="1:7" ht="12.75">
      <c r="A314" s="8" t="s">
        <v>471</v>
      </c>
      <c r="B314" s="2">
        <v>841</v>
      </c>
      <c r="C314" s="3" t="s">
        <v>53</v>
      </c>
      <c r="D314" s="3" t="s">
        <v>48</v>
      </c>
      <c r="E314" s="3" t="s">
        <v>472</v>
      </c>
      <c r="F314" s="3"/>
      <c r="G314" s="59">
        <f>SUM(G315+G317+G320)</f>
        <v>33984</v>
      </c>
    </row>
    <row r="315" spans="1:7" ht="51">
      <c r="A315" s="8" t="s">
        <v>473</v>
      </c>
      <c r="B315" s="2">
        <v>841</v>
      </c>
      <c r="C315" s="3" t="s">
        <v>53</v>
      </c>
      <c r="D315" s="3" t="s">
        <v>48</v>
      </c>
      <c r="E315" s="3" t="s">
        <v>474</v>
      </c>
      <c r="F315" s="3"/>
      <c r="G315" s="6">
        <f>SUM(G316)</f>
        <v>23336.1</v>
      </c>
    </row>
    <row r="316" spans="1:7" ht="38.25">
      <c r="A316" s="8" t="s">
        <v>259</v>
      </c>
      <c r="B316" s="2">
        <v>841</v>
      </c>
      <c r="C316" s="3" t="s">
        <v>53</v>
      </c>
      <c r="D316" s="3" t="s">
        <v>48</v>
      </c>
      <c r="E316" s="3" t="s">
        <v>474</v>
      </c>
      <c r="F316" s="3" t="s">
        <v>260</v>
      </c>
      <c r="G316" s="6">
        <v>23336.1</v>
      </c>
    </row>
    <row r="317" spans="1:7" ht="51">
      <c r="A317" s="8" t="s">
        <v>475</v>
      </c>
      <c r="B317" s="2">
        <v>841</v>
      </c>
      <c r="C317" s="3" t="s">
        <v>53</v>
      </c>
      <c r="D317" s="3" t="s">
        <v>48</v>
      </c>
      <c r="E317" s="3" t="s">
        <v>476</v>
      </c>
      <c r="F317" s="3"/>
      <c r="G317" s="6">
        <f>SUM(G318)</f>
        <v>10629</v>
      </c>
    </row>
    <row r="318" spans="1:7" ht="38.25">
      <c r="A318" s="8" t="s">
        <v>259</v>
      </c>
      <c r="B318" s="2">
        <v>841</v>
      </c>
      <c r="C318" s="3" t="s">
        <v>53</v>
      </c>
      <c r="D318" s="3" t="s">
        <v>48</v>
      </c>
      <c r="E318" s="3" t="s">
        <v>476</v>
      </c>
      <c r="F318" s="3" t="s">
        <v>260</v>
      </c>
      <c r="G318" s="6">
        <v>10629</v>
      </c>
    </row>
    <row r="319" spans="1:7" ht="51">
      <c r="A319" s="8" t="s">
        <v>477</v>
      </c>
      <c r="B319" s="2">
        <v>841</v>
      </c>
      <c r="C319" s="3" t="s">
        <v>53</v>
      </c>
      <c r="D319" s="3" t="s">
        <v>48</v>
      </c>
      <c r="E319" s="3" t="s">
        <v>478</v>
      </c>
      <c r="F319" s="3"/>
      <c r="G319" s="6">
        <f>SUM(G320:G321)</f>
        <v>40.9</v>
      </c>
    </row>
    <row r="320" spans="1:7" ht="38.25">
      <c r="A320" s="8" t="s">
        <v>259</v>
      </c>
      <c r="B320" s="2">
        <v>841</v>
      </c>
      <c r="C320" s="3" t="s">
        <v>53</v>
      </c>
      <c r="D320" s="3" t="s">
        <v>48</v>
      </c>
      <c r="E320" s="3" t="s">
        <v>479</v>
      </c>
      <c r="F320" s="3" t="s">
        <v>260</v>
      </c>
      <c r="G320" s="6">
        <v>18.9</v>
      </c>
    </row>
    <row r="321" spans="1:7" ht="38.25">
      <c r="A321" s="8" t="s">
        <v>259</v>
      </c>
      <c r="B321" s="2">
        <v>841</v>
      </c>
      <c r="C321" s="3" t="s">
        <v>53</v>
      </c>
      <c r="D321" s="3" t="s">
        <v>48</v>
      </c>
      <c r="E321" s="3" t="s">
        <v>480</v>
      </c>
      <c r="F321" s="3" t="s">
        <v>260</v>
      </c>
      <c r="G321" s="6">
        <v>22</v>
      </c>
    </row>
    <row r="322" spans="1:7" ht="12.75">
      <c r="A322" s="8" t="s">
        <v>481</v>
      </c>
      <c r="B322" s="2">
        <v>841</v>
      </c>
      <c r="C322" s="3" t="s">
        <v>53</v>
      </c>
      <c r="D322" s="3" t="s">
        <v>53</v>
      </c>
      <c r="E322" s="3"/>
      <c r="F322" s="3"/>
      <c r="G322" s="6">
        <f>SUM(G324)</f>
        <v>4282.2</v>
      </c>
    </row>
    <row r="323" spans="1:7" ht="25.5">
      <c r="A323" s="8" t="s">
        <v>482</v>
      </c>
      <c r="B323" s="2">
        <v>841</v>
      </c>
      <c r="C323" s="3" t="s">
        <v>53</v>
      </c>
      <c r="D323" s="3" t="s">
        <v>53</v>
      </c>
      <c r="E323" s="3" t="s">
        <v>483</v>
      </c>
      <c r="F323" s="3"/>
      <c r="G323" s="6">
        <f>SUM(G324)</f>
        <v>4282.2</v>
      </c>
    </row>
    <row r="324" spans="1:7" ht="25.5">
      <c r="A324" s="8" t="s">
        <v>484</v>
      </c>
      <c r="B324" s="2">
        <v>841</v>
      </c>
      <c r="C324" s="3" t="s">
        <v>53</v>
      </c>
      <c r="D324" s="3" t="s">
        <v>53</v>
      </c>
      <c r="E324" s="3" t="s">
        <v>485</v>
      </c>
      <c r="F324" s="3"/>
      <c r="G324" s="6">
        <f>SUM(G325:G326)</f>
        <v>4282.2</v>
      </c>
    </row>
    <row r="325" spans="1:7" ht="25.5">
      <c r="A325" s="8" t="s">
        <v>256</v>
      </c>
      <c r="B325" s="2">
        <v>841</v>
      </c>
      <c r="C325" s="3" t="s">
        <v>53</v>
      </c>
      <c r="D325" s="3" t="s">
        <v>53</v>
      </c>
      <c r="E325" s="3" t="s">
        <v>485</v>
      </c>
      <c r="F325" s="3" t="s">
        <v>251</v>
      </c>
      <c r="G325" s="6">
        <v>8.3</v>
      </c>
    </row>
    <row r="326" spans="1:7" ht="38.25">
      <c r="A326" s="8" t="s">
        <v>259</v>
      </c>
      <c r="B326" s="2">
        <v>841</v>
      </c>
      <c r="C326" s="3" t="s">
        <v>53</v>
      </c>
      <c r="D326" s="3" t="s">
        <v>53</v>
      </c>
      <c r="E326" s="3" t="s">
        <v>485</v>
      </c>
      <c r="F326" s="3" t="s">
        <v>260</v>
      </c>
      <c r="G326" s="6">
        <v>4273.9</v>
      </c>
    </row>
    <row r="327" spans="1:7" ht="12.75">
      <c r="A327" s="8" t="s">
        <v>55</v>
      </c>
      <c r="B327" s="2">
        <v>841</v>
      </c>
      <c r="C327" s="3" t="s">
        <v>53</v>
      </c>
      <c r="D327" s="3" t="s">
        <v>52</v>
      </c>
      <c r="E327" s="3"/>
      <c r="F327" s="1"/>
      <c r="G327" s="6">
        <f>SUM(G328)</f>
        <v>23883.300000000003</v>
      </c>
    </row>
    <row r="328" spans="1:7" ht="25.5">
      <c r="A328" s="8" t="s">
        <v>486</v>
      </c>
      <c r="B328" s="2">
        <v>841</v>
      </c>
      <c r="C328" s="3" t="s">
        <v>53</v>
      </c>
      <c r="D328" s="3" t="s">
        <v>52</v>
      </c>
      <c r="E328" s="3" t="s">
        <v>455</v>
      </c>
      <c r="F328" s="3"/>
      <c r="G328" s="6">
        <f>SUM(G345+G329+G332+G334+G336+G339)</f>
        <v>23883.300000000003</v>
      </c>
    </row>
    <row r="329" spans="1:7" ht="25.5">
      <c r="A329" s="8" t="s">
        <v>487</v>
      </c>
      <c r="B329" s="2">
        <v>841</v>
      </c>
      <c r="C329" s="3" t="s">
        <v>53</v>
      </c>
      <c r="D329" s="3" t="s">
        <v>52</v>
      </c>
      <c r="E329" s="3" t="s">
        <v>488</v>
      </c>
      <c r="F329" s="3"/>
      <c r="G329" s="6">
        <f>SUM(G330:G331)</f>
        <v>3991.4</v>
      </c>
    </row>
    <row r="330" spans="1:7" ht="63.75">
      <c r="A330" s="8" t="s">
        <v>276</v>
      </c>
      <c r="B330" s="2">
        <v>841</v>
      </c>
      <c r="C330" s="3" t="s">
        <v>53</v>
      </c>
      <c r="D330" s="3" t="s">
        <v>52</v>
      </c>
      <c r="E330" s="3" t="s">
        <v>488</v>
      </c>
      <c r="F330" s="3" t="s">
        <v>255</v>
      </c>
      <c r="G330" s="6">
        <v>911.4</v>
      </c>
    </row>
    <row r="331" spans="1:7" ht="38.25">
      <c r="A331" s="8" t="s">
        <v>259</v>
      </c>
      <c r="B331" s="2">
        <v>841</v>
      </c>
      <c r="C331" s="3" t="s">
        <v>53</v>
      </c>
      <c r="D331" s="3" t="s">
        <v>52</v>
      </c>
      <c r="E331" s="3" t="s">
        <v>488</v>
      </c>
      <c r="F331" s="3" t="s">
        <v>260</v>
      </c>
      <c r="G331" s="6">
        <v>3080</v>
      </c>
    </row>
    <row r="332" spans="1:7" ht="38.25">
      <c r="A332" s="8" t="s">
        <v>489</v>
      </c>
      <c r="B332" s="2">
        <v>841</v>
      </c>
      <c r="C332" s="3" t="s">
        <v>53</v>
      </c>
      <c r="D332" s="3" t="s">
        <v>52</v>
      </c>
      <c r="E332" s="3" t="s">
        <v>490</v>
      </c>
      <c r="F332" s="3"/>
      <c r="G332" s="6">
        <f>SUM(G333)</f>
        <v>540</v>
      </c>
    </row>
    <row r="333" spans="1:7" ht="25.5">
      <c r="A333" s="8" t="s">
        <v>261</v>
      </c>
      <c r="B333" s="2">
        <v>841</v>
      </c>
      <c r="C333" s="3" t="s">
        <v>53</v>
      </c>
      <c r="D333" s="3" t="s">
        <v>52</v>
      </c>
      <c r="E333" s="3" t="s">
        <v>490</v>
      </c>
      <c r="F333" s="3" t="s">
        <v>262</v>
      </c>
      <c r="G333" s="6">
        <v>540</v>
      </c>
    </row>
    <row r="334" spans="1:7" ht="38.25" customHeight="1">
      <c r="A334" s="8" t="s">
        <v>609</v>
      </c>
      <c r="B334" s="2">
        <v>841</v>
      </c>
      <c r="C334" s="3" t="s">
        <v>53</v>
      </c>
      <c r="D334" s="3" t="s">
        <v>52</v>
      </c>
      <c r="E334" s="3" t="s">
        <v>608</v>
      </c>
      <c r="F334" s="3"/>
      <c r="G334" s="6">
        <f>SUM(G335)</f>
        <v>266.6</v>
      </c>
    </row>
    <row r="335" spans="1:7" ht="63.75">
      <c r="A335" s="8" t="s">
        <v>276</v>
      </c>
      <c r="B335" s="2">
        <v>841</v>
      </c>
      <c r="C335" s="3" t="s">
        <v>53</v>
      </c>
      <c r="D335" s="3" t="s">
        <v>52</v>
      </c>
      <c r="E335" s="3" t="s">
        <v>608</v>
      </c>
      <c r="F335" s="3" t="s">
        <v>255</v>
      </c>
      <c r="G335" s="6">
        <v>266.6</v>
      </c>
    </row>
    <row r="336" spans="1:7" ht="12.75">
      <c r="A336" s="8" t="s">
        <v>491</v>
      </c>
      <c r="B336" s="2">
        <v>841</v>
      </c>
      <c r="C336" s="3" t="s">
        <v>53</v>
      </c>
      <c r="D336" s="3" t="s">
        <v>52</v>
      </c>
      <c r="E336" s="3" t="s">
        <v>492</v>
      </c>
      <c r="F336" s="3"/>
      <c r="G336" s="6">
        <f>SUM(G337:G338)</f>
        <v>3497.6</v>
      </c>
    </row>
    <row r="337" spans="1:7" ht="63.75">
      <c r="A337" s="8" t="s">
        <v>276</v>
      </c>
      <c r="B337" s="2">
        <v>841</v>
      </c>
      <c r="C337" s="3" t="s">
        <v>53</v>
      </c>
      <c r="D337" s="3" t="s">
        <v>52</v>
      </c>
      <c r="E337" s="3" t="s">
        <v>492</v>
      </c>
      <c r="F337" s="3" t="s">
        <v>255</v>
      </c>
      <c r="G337" s="6">
        <v>350</v>
      </c>
    </row>
    <row r="338" spans="1:7" ht="25.5">
      <c r="A338" s="8" t="s">
        <v>256</v>
      </c>
      <c r="B338" s="2">
        <v>841</v>
      </c>
      <c r="C338" s="3" t="s">
        <v>53</v>
      </c>
      <c r="D338" s="3" t="s">
        <v>52</v>
      </c>
      <c r="E338" s="3" t="s">
        <v>492</v>
      </c>
      <c r="F338" s="3" t="s">
        <v>251</v>
      </c>
      <c r="G338" s="6">
        <v>3147.6</v>
      </c>
    </row>
    <row r="339" spans="1:7" ht="63.75">
      <c r="A339" s="8" t="s">
        <v>493</v>
      </c>
      <c r="B339" s="2">
        <v>841</v>
      </c>
      <c r="C339" s="3" t="s">
        <v>53</v>
      </c>
      <c r="D339" s="3" t="s">
        <v>52</v>
      </c>
      <c r="E339" s="3" t="s">
        <v>494</v>
      </c>
      <c r="F339" s="3"/>
      <c r="G339" s="6">
        <f>SUM(G341:G344)</f>
        <v>11648</v>
      </c>
    </row>
    <row r="340" spans="1:7" ht="25.5">
      <c r="A340" s="8" t="s">
        <v>80</v>
      </c>
      <c r="B340" s="2">
        <v>841</v>
      </c>
      <c r="C340" s="3" t="s">
        <v>53</v>
      </c>
      <c r="D340" s="3" t="s">
        <v>52</v>
      </c>
      <c r="E340" s="3" t="s">
        <v>495</v>
      </c>
      <c r="F340" s="3"/>
      <c r="G340" s="6">
        <f>SUM(G341:G344)</f>
        <v>11648</v>
      </c>
    </row>
    <row r="341" spans="1:7" ht="63.75">
      <c r="A341" s="8" t="s">
        <v>254</v>
      </c>
      <c r="B341" s="2">
        <v>841</v>
      </c>
      <c r="C341" s="3" t="s">
        <v>53</v>
      </c>
      <c r="D341" s="3" t="s">
        <v>52</v>
      </c>
      <c r="E341" s="3" t="s">
        <v>495</v>
      </c>
      <c r="F341" s="3" t="s">
        <v>255</v>
      </c>
      <c r="G341" s="6">
        <v>10295.7</v>
      </c>
    </row>
    <row r="342" spans="1:7" ht="25.5">
      <c r="A342" s="8" t="s">
        <v>256</v>
      </c>
      <c r="B342" s="2">
        <v>841</v>
      </c>
      <c r="C342" s="3" t="s">
        <v>53</v>
      </c>
      <c r="D342" s="3" t="s">
        <v>52</v>
      </c>
      <c r="E342" s="3" t="s">
        <v>495</v>
      </c>
      <c r="F342" s="3" t="s">
        <v>251</v>
      </c>
      <c r="G342" s="6">
        <v>1300.8</v>
      </c>
    </row>
    <row r="343" spans="1:7" ht="25.5">
      <c r="A343" s="8" t="s">
        <v>261</v>
      </c>
      <c r="B343" s="2">
        <v>841</v>
      </c>
      <c r="C343" s="3" t="s">
        <v>53</v>
      </c>
      <c r="D343" s="3" t="s">
        <v>52</v>
      </c>
      <c r="E343" s="3" t="s">
        <v>495</v>
      </c>
      <c r="F343" s="3" t="s">
        <v>262</v>
      </c>
      <c r="G343" s="6">
        <v>41.9</v>
      </c>
    </row>
    <row r="344" spans="1:7" ht="12.75">
      <c r="A344" s="8" t="s">
        <v>257</v>
      </c>
      <c r="B344" s="2">
        <v>841</v>
      </c>
      <c r="C344" s="3" t="s">
        <v>53</v>
      </c>
      <c r="D344" s="3" t="s">
        <v>52</v>
      </c>
      <c r="E344" s="3" t="s">
        <v>495</v>
      </c>
      <c r="F344" s="3" t="s">
        <v>252</v>
      </c>
      <c r="G344" s="6">
        <v>9.6</v>
      </c>
    </row>
    <row r="345" spans="1:7" ht="51">
      <c r="A345" s="13" t="s">
        <v>496</v>
      </c>
      <c r="B345" s="2">
        <v>841</v>
      </c>
      <c r="C345" s="3" t="s">
        <v>53</v>
      </c>
      <c r="D345" s="3" t="s">
        <v>52</v>
      </c>
      <c r="E345" s="3" t="s">
        <v>497</v>
      </c>
      <c r="F345" s="3"/>
      <c r="G345" s="6">
        <f>SUM(G346:G347)</f>
        <v>3939.7</v>
      </c>
    </row>
    <row r="346" spans="1:7" ht="63.75">
      <c r="A346" s="8" t="s">
        <v>276</v>
      </c>
      <c r="B346" s="2">
        <v>841</v>
      </c>
      <c r="C346" s="3" t="s">
        <v>53</v>
      </c>
      <c r="D346" s="3" t="s">
        <v>52</v>
      </c>
      <c r="E346" s="3" t="s">
        <v>497</v>
      </c>
      <c r="F346" s="3" t="s">
        <v>255</v>
      </c>
      <c r="G346" s="6">
        <v>3729.5</v>
      </c>
    </row>
    <row r="347" spans="1:7" ht="25.5">
      <c r="A347" s="8" t="s">
        <v>256</v>
      </c>
      <c r="B347" s="2">
        <v>841</v>
      </c>
      <c r="C347" s="3" t="s">
        <v>53</v>
      </c>
      <c r="D347" s="3" t="s">
        <v>52</v>
      </c>
      <c r="E347" s="3" t="s">
        <v>497</v>
      </c>
      <c r="F347" s="3" t="s">
        <v>251</v>
      </c>
      <c r="G347" s="6">
        <v>210.2</v>
      </c>
    </row>
    <row r="348" spans="1:7" ht="12.75">
      <c r="A348" s="17" t="s">
        <v>63</v>
      </c>
      <c r="B348" s="69">
        <v>841</v>
      </c>
      <c r="C348" s="5" t="s">
        <v>44</v>
      </c>
      <c r="D348" s="5"/>
      <c r="E348" s="5"/>
      <c r="F348" s="92"/>
      <c r="G348" s="70">
        <f>SUM(G349+G357)</f>
        <v>17512.1</v>
      </c>
    </row>
    <row r="349" spans="1:7" ht="12.75">
      <c r="A349" s="8" t="s">
        <v>56</v>
      </c>
      <c r="B349" s="2">
        <v>841</v>
      </c>
      <c r="C349" s="3" t="s">
        <v>44</v>
      </c>
      <c r="D349" s="3" t="s">
        <v>50</v>
      </c>
      <c r="E349" s="3"/>
      <c r="F349" s="3"/>
      <c r="G349" s="6">
        <f>SUM(G354+G356)</f>
        <v>6252.200000000001</v>
      </c>
    </row>
    <row r="350" spans="1:7" ht="38.25">
      <c r="A350" s="8" t="s">
        <v>310</v>
      </c>
      <c r="B350" s="2">
        <v>841</v>
      </c>
      <c r="C350" s="3" t="s">
        <v>44</v>
      </c>
      <c r="D350" s="3" t="s">
        <v>50</v>
      </c>
      <c r="E350" s="3" t="s">
        <v>345</v>
      </c>
      <c r="F350" s="3"/>
      <c r="G350" s="6">
        <f>SUM(G352)</f>
        <v>55.1</v>
      </c>
    </row>
    <row r="351" spans="1:7" ht="25.5">
      <c r="A351" s="8" t="s">
        <v>424</v>
      </c>
      <c r="B351" s="2">
        <v>841</v>
      </c>
      <c r="C351" s="3" t="s">
        <v>44</v>
      </c>
      <c r="D351" s="3" t="s">
        <v>50</v>
      </c>
      <c r="E351" s="3" t="s">
        <v>425</v>
      </c>
      <c r="F351" s="3"/>
      <c r="G351" s="6">
        <f>SUM(G352)</f>
        <v>55.1</v>
      </c>
    </row>
    <row r="352" spans="1:7" ht="38.25">
      <c r="A352" s="8" t="s">
        <v>426</v>
      </c>
      <c r="B352" s="2">
        <v>841</v>
      </c>
      <c r="C352" s="3" t="s">
        <v>44</v>
      </c>
      <c r="D352" s="3" t="s">
        <v>50</v>
      </c>
      <c r="E352" s="3" t="s">
        <v>427</v>
      </c>
      <c r="F352" s="3"/>
      <c r="G352" s="6">
        <f>SUM(G354)</f>
        <v>55.1</v>
      </c>
    </row>
    <row r="353" spans="1:7" ht="12.75">
      <c r="A353" s="8" t="s">
        <v>11</v>
      </c>
      <c r="B353" s="2">
        <v>841</v>
      </c>
      <c r="C353" s="3" t="s">
        <v>44</v>
      </c>
      <c r="D353" s="3" t="s">
        <v>50</v>
      </c>
      <c r="E353" s="3" t="s">
        <v>500</v>
      </c>
      <c r="F353" s="3"/>
      <c r="G353" s="6">
        <f>SUM(G354)</f>
        <v>55.1</v>
      </c>
    </row>
    <row r="354" spans="1:7" ht="25.5">
      <c r="A354" s="8" t="s">
        <v>261</v>
      </c>
      <c r="B354" s="2">
        <v>841</v>
      </c>
      <c r="C354" s="3" t="s">
        <v>44</v>
      </c>
      <c r="D354" s="3" t="s">
        <v>50</v>
      </c>
      <c r="E354" s="3" t="s">
        <v>500</v>
      </c>
      <c r="F354" s="3" t="s">
        <v>262</v>
      </c>
      <c r="G354" s="6">
        <v>55.1</v>
      </c>
    </row>
    <row r="355" spans="1:7" ht="12.75">
      <c r="A355" s="8" t="s">
        <v>11</v>
      </c>
      <c r="B355" s="2">
        <v>841</v>
      </c>
      <c r="C355" s="3" t="s">
        <v>44</v>
      </c>
      <c r="D355" s="3" t="s">
        <v>50</v>
      </c>
      <c r="E355" s="3" t="s">
        <v>610</v>
      </c>
      <c r="F355" s="3"/>
      <c r="G355" s="6">
        <f>SUM(G356)</f>
        <v>6197.1</v>
      </c>
    </row>
    <row r="356" spans="1:7" ht="38.25">
      <c r="A356" s="8" t="s">
        <v>259</v>
      </c>
      <c r="B356" s="2">
        <v>841</v>
      </c>
      <c r="C356" s="3" t="s">
        <v>44</v>
      </c>
      <c r="D356" s="3" t="s">
        <v>50</v>
      </c>
      <c r="E356" s="3" t="s">
        <v>610</v>
      </c>
      <c r="F356" s="3" t="s">
        <v>260</v>
      </c>
      <c r="G356" s="6">
        <v>6197.1</v>
      </c>
    </row>
    <row r="357" spans="1:7" ht="12.75">
      <c r="A357" s="8" t="s">
        <v>274</v>
      </c>
      <c r="B357" s="2">
        <v>841</v>
      </c>
      <c r="C357" s="3" t="s">
        <v>44</v>
      </c>
      <c r="D357" s="3" t="s">
        <v>41</v>
      </c>
      <c r="E357" s="3"/>
      <c r="F357" s="3"/>
      <c r="G357" s="6">
        <f>SUM(G359)</f>
        <v>11259.9</v>
      </c>
    </row>
    <row r="358" spans="1:7" ht="51">
      <c r="A358" s="8" t="s">
        <v>275</v>
      </c>
      <c r="B358" s="2">
        <v>841</v>
      </c>
      <c r="C358" s="3" t="s">
        <v>44</v>
      </c>
      <c r="D358" s="3" t="s">
        <v>41</v>
      </c>
      <c r="E358" s="3" t="s">
        <v>611</v>
      </c>
      <c r="F358" s="3"/>
      <c r="G358" s="6">
        <f>SUM(G359)</f>
        <v>11259.9</v>
      </c>
    </row>
    <row r="359" spans="1:7" ht="25.5">
      <c r="A359" s="8" t="s">
        <v>261</v>
      </c>
      <c r="B359" s="2">
        <v>841</v>
      </c>
      <c r="C359" s="3" t="s">
        <v>44</v>
      </c>
      <c r="D359" s="3" t="s">
        <v>41</v>
      </c>
      <c r="E359" s="3" t="s">
        <v>612</v>
      </c>
      <c r="F359" s="3" t="s">
        <v>262</v>
      </c>
      <c r="G359" s="6">
        <v>11259.9</v>
      </c>
    </row>
    <row r="360" spans="1:7" ht="38.25">
      <c r="A360" s="17" t="s">
        <v>96</v>
      </c>
      <c r="B360" s="69">
        <v>842</v>
      </c>
      <c r="C360" s="1"/>
      <c r="D360" s="1"/>
      <c r="E360" s="3"/>
      <c r="F360" s="1"/>
      <c r="G360" s="70">
        <f>SUM(G361+G371+G380)</f>
        <v>144215</v>
      </c>
    </row>
    <row r="361" spans="1:7" ht="12.75">
      <c r="A361" s="92" t="s">
        <v>38</v>
      </c>
      <c r="B361" s="69">
        <v>842</v>
      </c>
      <c r="C361" s="5" t="s">
        <v>39</v>
      </c>
      <c r="D361" s="92"/>
      <c r="E361" s="5"/>
      <c r="F361" s="92"/>
      <c r="G361" s="70">
        <f>SUM(G365+G370+G366)</f>
        <v>571.7</v>
      </c>
    </row>
    <row r="362" spans="1:7" ht="51">
      <c r="A362" s="8" t="s">
        <v>20</v>
      </c>
      <c r="B362" s="2">
        <v>842</v>
      </c>
      <c r="C362" s="3" t="s">
        <v>39</v>
      </c>
      <c r="D362" s="3" t="s">
        <v>41</v>
      </c>
      <c r="E362" s="3"/>
      <c r="F362" s="1"/>
      <c r="G362" s="6">
        <f>SUM(G365+G366)</f>
        <v>571.7</v>
      </c>
    </row>
    <row r="363" spans="1:7" ht="12.75">
      <c r="A363" s="8" t="s">
        <v>309</v>
      </c>
      <c r="B363" s="2">
        <v>842</v>
      </c>
      <c r="C363" s="3" t="s">
        <v>39</v>
      </c>
      <c r="D363" s="3" t="s">
        <v>41</v>
      </c>
      <c r="E363" s="3" t="s">
        <v>332</v>
      </c>
      <c r="F363" s="1"/>
      <c r="G363" s="6">
        <f>SUM(G364)</f>
        <v>571.7</v>
      </c>
    </row>
    <row r="364" spans="1:7" ht="12.75">
      <c r="A364" s="8" t="s">
        <v>42</v>
      </c>
      <c r="B364" s="2">
        <v>842</v>
      </c>
      <c r="C364" s="3" t="s">
        <v>39</v>
      </c>
      <c r="D364" s="3" t="s">
        <v>41</v>
      </c>
      <c r="E364" s="3" t="s">
        <v>333</v>
      </c>
      <c r="F364" s="4"/>
      <c r="G364" s="6">
        <f>SUM(G365+G366)</f>
        <v>571.7</v>
      </c>
    </row>
    <row r="365" spans="1:7" ht="63.75">
      <c r="A365" s="8" t="s">
        <v>254</v>
      </c>
      <c r="B365" s="2">
        <v>842</v>
      </c>
      <c r="C365" s="3" t="s">
        <v>39</v>
      </c>
      <c r="D365" s="3" t="s">
        <v>41</v>
      </c>
      <c r="E365" s="3" t="s">
        <v>333</v>
      </c>
      <c r="F365" s="2">
        <v>100</v>
      </c>
      <c r="G365" s="6">
        <v>565.7</v>
      </c>
    </row>
    <row r="366" spans="1:7" ht="25.5">
      <c r="A366" s="8" t="s">
        <v>256</v>
      </c>
      <c r="B366" s="2">
        <v>842</v>
      </c>
      <c r="C366" s="3" t="s">
        <v>39</v>
      </c>
      <c r="D366" s="3" t="s">
        <v>41</v>
      </c>
      <c r="E366" s="3" t="s">
        <v>333</v>
      </c>
      <c r="F366" s="2">
        <v>200</v>
      </c>
      <c r="G366" s="6">
        <v>6</v>
      </c>
    </row>
    <row r="367" spans="1:7" ht="12.75" hidden="1">
      <c r="A367" s="8" t="s">
        <v>6</v>
      </c>
      <c r="B367" s="2">
        <v>842</v>
      </c>
      <c r="C367" s="3" t="s">
        <v>39</v>
      </c>
      <c r="D367" s="3" t="s">
        <v>23</v>
      </c>
      <c r="E367" s="3"/>
      <c r="F367" s="3"/>
      <c r="G367" s="6">
        <f>SUM(G370)</f>
        <v>0</v>
      </c>
    </row>
    <row r="368" spans="1:7" ht="12.75" hidden="1">
      <c r="A368" s="8" t="s">
        <v>309</v>
      </c>
      <c r="B368" s="2">
        <v>842</v>
      </c>
      <c r="C368" s="3" t="s">
        <v>39</v>
      </c>
      <c r="D368" s="3" t="s">
        <v>23</v>
      </c>
      <c r="E368" s="3" t="s">
        <v>332</v>
      </c>
      <c r="F368" s="3"/>
      <c r="G368" s="6">
        <f>SUM(G370)</f>
        <v>0</v>
      </c>
    </row>
    <row r="369" spans="1:7" ht="12.75" hidden="1">
      <c r="A369" s="8" t="s">
        <v>442</v>
      </c>
      <c r="B369" s="2">
        <v>842</v>
      </c>
      <c r="C369" s="3" t="s">
        <v>39</v>
      </c>
      <c r="D369" s="3" t="s">
        <v>23</v>
      </c>
      <c r="E369" s="3" t="s">
        <v>366</v>
      </c>
      <c r="F369" s="3"/>
      <c r="G369" s="6">
        <f>SUM(G370)</f>
        <v>0</v>
      </c>
    </row>
    <row r="370" spans="1:7" ht="25.5" hidden="1">
      <c r="A370" s="8" t="s">
        <v>256</v>
      </c>
      <c r="B370" s="2">
        <v>842</v>
      </c>
      <c r="C370" s="3" t="s">
        <v>39</v>
      </c>
      <c r="D370" s="3" t="s">
        <v>23</v>
      </c>
      <c r="E370" s="3" t="s">
        <v>366</v>
      </c>
      <c r="F370" s="3" t="s">
        <v>251</v>
      </c>
      <c r="G370" s="6"/>
    </row>
    <row r="371" spans="1:7" ht="12.75">
      <c r="A371" s="17" t="s">
        <v>59</v>
      </c>
      <c r="B371" s="69">
        <v>842</v>
      </c>
      <c r="C371" s="5" t="s">
        <v>53</v>
      </c>
      <c r="D371" s="92"/>
      <c r="E371" s="5"/>
      <c r="F371" s="92"/>
      <c r="G371" s="70">
        <f>SUM(G376+G379)</f>
        <v>18418.4</v>
      </c>
    </row>
    <row r="372" spans="1:7" ht="12.75">
      <c r="A372" s="8" t="s">
        <v>54</v>
      </c>
      <c r="B372" s="2">
        <v>842</v>
      </c>
      <c r="C372" s="3" t="s">
        <v>53</v>
      </c>
      <c r="D372" s="3" t="s">
        <v>48</v>
      </c>
      <c r="E372" s="3"/>
      <c r="F372" s="1"/>
      <c r="G372" s="6">
        <f>SUM(G376+G379)</f>
        <v>18418.4</v>
      </c>
    </row>
    <row r="373" spans="1:7" ht="12.75">
      <c r="A373" s="8" t="s">
        <v>59</v>
      </c>
      <c r="B373" s="2">
        <v>842</v>
      </c>
      <c r="C373" s="3" t="s">
        <v>53</v>
      </c>
      <c r="D373" s="3" t="s">
        <v>48</v>
      </c>
      <c r="E373" s="3" t="s">
        <v>455</v>
      </c>
      <c r="F373" s="1"/>
      <c r="G373" s="6">
        <f>SUM(G376)</f>
        <v>17936.4</v>
      </c>
    </row>
    <row r="374" spans="1:7" ht="12.75">
      <c r="A374" s="8" t="s">
        <v>471</v>
      </c>
      <c r="B374" s="2">
        <v>842</v>
      </c>
      <c r="C374" s="3" t="s">
        <v>53</v>
      </c>
      <c r="D374" s="3" t="s">
        <v>48</v>
      </c>
      <c r="E374" s="3" t="s">
        <v>472</v>
      </c>
      <c r="F374" s="3"/>
      <c r="G374" s="6">
        <f>SUM(G376)</f>
        <v>17936.4</v>
      </c>
    </row>
    <row r="375" spans="1:7" ht="51">
      <c r="A375" s="8" t="s">
        <v>501</v>
      </c>
      <c r="B375" s="2">
        <v>842</v>
      </c>
      <c r="C375" s="3" t="s">
        <v>53</v>
      </c>
      <c r="D375" s="3" t="s">
        <v>48</v>
      </c>
      <c r="E375" s="3" t="s">
        <v>476</v>
      </c>
      <c r="F375" s="3"/>
      <c r="G375" s="6">
        <f>SUM(G376)</f>
        <v>17936.4</v>
      </c>
    </row>
    <row r="376" spans="1:7" ht="38.25">
      <c r="A376" s="8" t="s">
        <v>259</v>
      </c>
      <c r="B376" s="2">
        <v>842</v>
      </c>
      <c r="C376" s="3" t="s">
        <v>53</v>
      </c>
      <c r="D376" s="3" t="s">
        <v>48</v>
      </c>
      <c r="E376" s="3" t="s">
        <v>476</v>
      </c>
      <c r="F376" s="3" t="s">
        <v>260</v>
      </c>
      <c r="G376" s="6">
        <v>17936.4</v>
      </c>
    </row>
    <row r="377" spans="1:7" ht="12.75">
      <c r="A377" s="8" t="s">
        <v>309</v>
      </c>
      <c r="B377" s="2">
        <v>842</v>
      </c>
      <c r="C377" s="3" t="s">
        <v>53</v>
      </c>
      <c r="D377" s="3" t="s">
        <v>48</v>
      </c>
      <c r="E377" s="3" t="s">
        <v>332</v>
      </c>
      <c r="F377" s="3"/>
      <c r="G377" s="6">
        <f>SUM(G379)</f>
        <v>482</v>
      </c>
    </row>
    <row r="378" spans="1:7" ht="51">
      <c r="A378" s="8" t="s">
        <v>604</v>
      </c>
      <c r="B378" s="2">
        <v>842</v>
      </c>
      <c r="C378" s="3" t="s">
        <v>53</v>
      </c>
      <c r="D378" s="3" t="s">
        <v>48</v>
      </c>
      <c r="E378" s="3" t="s">
        <v>603</v>
      </c>
      <c r="F378" s="3"/>
      <c r="G378" s="6">
        <f>SUM(G379)</f>
        <v>482</v>
      </c>
    </row>
    <row r="379" spans="1:7" ht="38.25">
      <c r="A379" s="8" t="s">
        <v>259</v>
      </c>
      <c r="B379" s="2">
        <v>842</v>
      </c>
      <c r="C379" s="3" t="s">
        <v>53</v>
      </c>
      <c r="D379" s="3" t="s">
        <v>48</v>
      </c>
      <c r="E379" s="3" t="s">
        <v>603</v>
      </c>
      <c r="F379" s="3" t="s">
        <v>260</v>
      </c>
      <c r="G379" s="6">
        <v>482</v>
      </c>
    </row>
    <row r="380" spans="1:7" ht="12.75">
      <c r="A380" s="98" t="s">
        <v>8</v>
      </c>
      <c r="B380" s="69">
        <v>842</v>
      </c>
      <c r="C380" s="5" t="s">
        <v>58</v>
      </c>
      <c r="D380" s="5"/>
      <c r="E380" s="5"/>
      <c r="F380" s="5"/>
      <c r="G380" s="70">
        <f>SUM(G381+G409+G413)</f>
        <v>125224.90000000001</v>
      </c>
    </row>
    <row r="381" spans="1:7" ht="12.75">
      <c r="A381" s="8" t="s">
        <v>57</v>
      </c>
      <c r="B381" s="2">
        <v>842</v>
      </c>
      <c r="C381" s="3" t="s">
        <v>58</v>
      </c>
      <c r="D381" s="3" t="s">
        <v>39</v>
      </c>
      <c r="E381" s="3"/>
      <c r="F381" s="3"/>
      <c r="G381" s="6">
        <f>SUM(G385+G388+G390+G393+G396+G397+G399+G401+G403+G405)</f>
        <v>117454.40000000001</v>
      </c>
    </row>
    <row r="382" spans="1:7" ht="12.75">
      <c r="A382" s="8" t="s">
        <v>502</v>
      </c>
      <c r="B382" s="2">
        <v>842</v>
      </c>
      <c r="C382" s="3" t="s">
        <v>58</v>
      </c>
      <c r="D382" s="3" t="s">
        <v>39</v>
      </c>
      <c r="E382" s="3" t="s">
        <v>503</v>
      </c>
      <c r="F382" s="3"/>
      <c r="G382" s="59">
        <f>SUM(G383+G386+G391+G394+G405+G398+G401+G403)</f>
        <v>117454.40000000001</v>
      </c>
    </row>
    <row r="383" spans="1:7" ht="12.75">
      <c r="A383" s="8" t="s">
        <v>504</v>
      </c>
      <c r="B383" s="2">
        <v>842</v>
      </c>
      <c r="C383" s="3" t="s">
        <v>58</v>
      </c>
      <c r="D383" s="3" t="s">
        <v>39</v>
      </c>
      <c r="E383" s="3" t="s">
        <v>505</v>
      </c>
      <c r="F383" s="3"/>
      <c r="G383" s="59">
        <f>SUM(G385)</f>
        <v>4432</v>
      </c>
    </row>
    <row r="384" spans="1:7" ht="12.75">
      <c r="A384" s="8" t="s">
        <v>506</v>
      </c>
      <c r="B384" s="2">
        <v>842</v>
      </c>
      <c r="C384" s="3" t="s">
        <v>58</v>
      </c>
      <c r="D384" s="3" t="s">
        <v>39</v>
      </c>
      <c r="E384" s="3" t="s">
        <v>507</v>
      </c>
      <c r="F384" s="3"/>
      <c r="G384" s="59">
        <f>SUM(G385)</f>
        <v>4432</v>
      </c>
    </row>
    <row r="385" spans="1:7" ht="38.25">
      <c r="A385" s="8" t="s">
        <v>259</v>
      </c>
      <c r="B385" s="2">
        <v>842</v>
      </c>
      <c r="C385" s="3" t="s">
        <v>58</v>
      </c>
      <c r="D385" s="3" t="s">
        <v>39</v>
      </c>
      <c r="E385" s="3" t="s">
        <v>507</v>
      </c>
      <c r="F385" s="3" t="s">
        <v>260</v>
      </c>
      <c r="G385" s="59">
        <v>4432</v>
      </c>
    </row>
    <row r="386" spans="1:7" ht="12.75">
      <c r="A386" s="8" t="s">
        <v>508</v>
      </c>
      <c r="B386" s="2">
        <v>842</v>
      </c>
      <c r="C386" s="3" t="s">
        <v>58</v>
      </c>
      <c r="D386" s="3" t="s">
        <v>39</v>
      </c>
      <c r="E386" s="3" t="s">
        <v>509</v>
      </c>
      <c r="F386" s="3"/>
      <c r="G386" s="59">
        <f>SUM(G388+G390)</f>
        <v>24173.1</v>
      </c>
    </row>
    <row r="387" spans="1:7" ht="12.75">
      <c r="A387" s="8" t="s">
        <v>510</v>
      </c>
      <c r="B387" s="2">
        <v>842</v>
      </c>
      <c r="C387" s="3" t="s">
        <v>58</v>
      </c>
      <c r="D387" s="3" t="s">
        <v>39</v>
      </c>
      <c r="E387" s="3" t="s">
        <v>511</v>
      </c>
      <c r="F387" s="3"/>
      <c r="G387" s="59">
        <f>SUM(G388)</f>
        <v>24131.5</v>
      </c>
    </row>
    <row r="388" spans="1:10" ht="38.25">
      <c r="A388" s="8" t="s">
        <v>259</v>
      </c>
      <c r="B388" s="2">
        <v>842</v>
      </c>
      <c r="C388" s="3" t="s">
        <v>58</v>
      </c>
      <c r="D388" s="3" t="s">
        <v>39</v>
      </c>
      <c r="E388" s="3" t="s">
        <v>511</v>
      </c>
      <c r="F388" s="3" t="s">
        <v>260</v>
      </c>
      <c r="G388" s="59">
        <v>24131.5</v>
      </c>
      <c r="J388" s="9"/>
    </row>
    <row r="389" spans="1:7" ht="38.25">
      <c r="A389" s="8" t="s">
        <v>512</v>
      </c>
      <c r="B389" s="2">
        <v>842</v>
      </c>
      <c r="C389" s="3" t="s">
        <v>58</v>
      </c>
      <c r="D389" s="3" t="s">
        <v>39</v>
      </c>
      <c r="E389" s="3" t="s">
        <v>513</v>
      </c>
      <c r="F389" s="3"/>
      <c r="G389" s="6">
        <f>SUM(G390:G390)</f>
        <v>41.6</v>
      </c>
    </row>
    <row r="390" spans="1:7" ht="38.25">
      <c r="A390" s="8" t="s">
        <v>259</v>
      </c>
      <c r="B390" s="2">
        <v>842</v>
      </c>
      <c r="C390" s="3" t="s">
        <v>58</v>
      </c>
      <c r="D390" s="3" t="s">
        <v>39</v>
      </c>
      <c r="E390" s="3" t="s">
        <v>513</v>
      </c>
      <c r="F390" s="3" t="s">
        <v>260</v>
      </c>
      <c r="G390" s="6">
        <v>41.6</v>
      </c>
    </row>
    <row r="391" spans="1:7" ht="25.5">
      <c r="A391" s="8" t="s">
        <v>514</v>
      </c>
      <c r="B391" s="2">
        <v>842</v>
      </c>
      <c r="C391" s="3" t="s">
        <v>58</v>
      </c>
      <c r="D391" s="3" t="s">
        <v>39</v>
      </c>
      <c r="E391" s="3" t="s">
        <v>515</v>
      </c>
      <c r="F391" s="3"/>
      <c r="G391" s="59">
        <f>SUM(G393)</f>
        <v>80500</v>
      </c>
    </row>
    <row r="392" spans="1:7" ht="25.5">
      <c r="A392" s="8" t="s">
        <v>516</v>
      </c>
      <c r="B392" s="2">
        <v>842</v>
      </c>
      <c r="C392" s="3" t="s">
        <v>58</v>
      </c>
      <c r="D392" s="3" t="s">
        <v>39</v>
      </c>
      <c r="E392" s="3" t="s">
        <v>517</v>
      </c>
      <c r="F392" s="3"/>
      <c r="G392" s="6">
        <f>SUM(G393)</f>
        <v>80500</v>
      </c>
    </row>
    <row r="393" spans="1:7" ht="38.25">
      <c r="A393" s="8" t="s">
        <v>259</v>
      </c>
      <c r="B393" s="2">
        <v>842</v>
      </c>
      <c r="C393" s="3" t="s">
        <v>58</v>
      </c>
      <c r="D393" s="3" t="s">
        <v>39</v>
      </c>
      <c r="E393" s="3" t="s">
        <v>517</v>
      </c>
      <c r="F393" s="3" t="s">
        <v>260</v>
      </c>
      <c r="G393" s="6">
        <v>80500</v>
      </c>
    </row>
    <row r="394" spans="1:7" ht="12.75">
      <c r="A394" s="8" t="s">
        <v>518</v>
      </c>
      <c r="B394" s="2">
        <v>842</v>
      </c>
      <c r="C394" s="3" t="s">
        <v>58</v>
      </c>
      <c r="D394" s="3" t="s">
        <v>39</v>
      </c>
      <c r="E394" s="3" t="s">
        <v>519</v>
      </c>
      <c r="F394" s="3"/>
      <c r="G394" s="59">
        <f>SUM(G395)</f>
        <v>7999.3</v>
      </c>
    </row>
    <row r="395" spans="1:7" ht="25.5">
      <c r="A395" s="8" t="s">
        <v>498</v>
      </c>
      <c r="B395" s="2">
        <v>842</v>
      </c>
      <c r="C395" s="3" t="s">
        <v>58</v>
      </c>
      <c r="D395" s="3" t="s">
        <v>39</v>
      </c>
      <c r="E395" s="3" t="s">
        <v>499</v>
      </c>
      <c r="F395" s="3"/>
      <c r="G395" s="96">
        <f>SUM(G396:G397)</f>
        <v>7999.3</v>
      </c>
    </row>
    <row r="396" spans="1:7" ht="25.5">
      <c r="A396" s="8" t="s">
        <v>256</v>
      </c>
      <c r="B396" s="2">
        <v>842</v>
      </c>
      <c r="C396" s="3" t="s">
        <v>58</v>
      </c>
      <c r="D396" s="3" t="s">
        <v>39</v>
      </c>
      <c r="E396" s="3" t="s">
        <v>499</v>
      </c>
      <c r="F396" s="3" t="s">
        <v>251</v>
      </c>
      <c r="G396" s="6">
        <v>4054.8</v>
      </c>
    </row>
    <row r="397" spans="1:7" ht="38.25">
      <c r="A397" s="8" t="s">
        <v>259</v>
      </c>
      <c r="B397" s="2">
        <v>842</v>
      </c>
      <c r="C397" s="3" t="s">
        <v>58</v>
      </c>
      <c r="D397" s="3" t="s">
        <v>39</v>
      </c>
      <c r="E397" s="3" t="s">
        <v>499</v>
      </c>
      <c r="F397" s="3" t="s">
        <v>260</v>
      </c>
      <c r="G397" s="6">
        <v>3944.5</v>
      </c>
    </row>
    <row r="398" spans="1:7" ht="12.75">
      <c r="A398" s="8" t="s">
        <v>613</v>
      </c>
      <c r="B398" s="2">
        <v>842</v>
      </c>
      <c r="C398" s="3" t="s">
        <v>58</v>
      </c>
      <c r="D398" s="3" t="s">
        <v>39</v>
      </c>
      <c r="E398" s="3" t="s">
        <v>526</v>
      </c>
      <c r="F398" s="3"/>
      <c r="G398" s="6">
        <f>SUM(G399)</f>
        <v>150</v>
      </c>
    </row>
    <row r="399" spans="1:7" ht="38.25">
      <c r="A399" s="8" t="s">
        <v>259</v>
      </c>
      <c r="B399" s="2">
        <v>842</v>
      </c>
      <c r="C399" s="3" t="s">
        <v>58</v>
      </c>
      <c r="D399" s="3" t="s">
        <v>39</v>
      </c>
      <c r="E399" s="3" t="s">
        <v>526</v>
      </c>
      <c r="F399" s="3" t="s">
        <v>260</v>
      </c>
      <c r="G399" s="6">
        <v>150</v>
      </c>
    </row>
    <row r="400" spans="1:7" ht="42" customHeight="1">
      <c r="A400" s="8" t="s">
        <v>616</v>
      </c>
      <c r="B400" s="2">
        <v>842</v>
      </c>
      <c r="C400" s="3" t="s">
        <v>58</v>
      </c>
      <c r="D400" s="3" t="s">
        <v>39</v>
      </c>
      <c r="E400" s="3" t="s">
        <v>614</v>
      </c>
      <c r="F400" s="3"/>
      <c r="G400" s="6">
        <f>SUM(G401)</f>
        <v>100</v>
      </c>
    </row>
    <row r="401" spans="1:7" ht="38.25">
      <c r="A401" s="8" t="s">
        <v>259</v>
      </c>
      <c r="B401" s="2">
        <v>842</v>
      </c>
      <c r="C401" s="3" t="s">
        <v>58</v>
      </c>
      <c r="D401" s="3" t="s">
        <v>39</v>
      </c>
      <c r="E401" s="3" t="s">
        <v>614</v>
      </c>
      <c r="F401" s="3" t="s">
        <v>260</v>
      </c>
      <c r="G401" s="6">
        <v>100</v>
      </c>
    </row>
    <row r="402" spans="1:7" ht="39" customHeight="1">
      <c r="A402" s="8" t="s">
        <v>617</v>
      </c>
      <c r="B402" s="2">
        <v>842</v>
      </c>
      <c r="C402" s="3" t="s">
        <v>58</v>
      </c>
      <c r="D402" s="3" t="s">
        <v>39</v>
      </c>
      <c r="E402" s="3" t="s">
        <v>615</v>
      </c>
      <c r="F402" s="3"/>
      <c r="G402" s="6">
        <f>SUM(G403)</f>
        <v>100</v>
      </c>
    </row>
    <row r="403" spans="1:7" ht="38.25">
      <c r="A403" s="8" t="s">
        <v>259</v>
      </c>
      <c r="B403" s="2">
        <v>842</v>
      </c>
      <c r="C403" s="3" t="s">
        <v>58</v>
      </c>
      <c r="D403" s="3" t="s">
        <v>39</v>
      </c>
      <c r="E403" s="3" t="s">
        <v>615</v>
      </c>
      <c r="F403" s="3" t="s">
        <v>260</v>
      </c>
      <c r="G403" s="6">
        <v>100</v>
      </c>
    </row>
    <row r="404" spans="1:7" ht="51" hidden="1">
      <c r="A404" s="8" t="s">
        <v>520</v>
      </c>
      <c r="B404" s="2">
        <v>842</v>
      </c>
      <c r="C404" s="3" t="s">
        <v>58</v>
      </c>
      <c r="D404" s="3" t="s">
        <v>39</v>
      </c>
      <c r="E404" s="3" t="s">
        <v>521</v>
      </c>
      <c r="F404" s="3"/>
      <c r="G404" s="6"/>
    </row>
    <row r="405" spans="1:7" ht="38.25" hidden="1">
      <c r="A405" s="8" t="s">
        <v>259</v>
      </c>
      <c r="B405" s="2">
        <v>842</v>
      </c>
      <c r="C405" s="3" t="s">
        <v>58</v>
      </c>
      <c r="D405" s="3" t="s">
        <v>39</v>
      </c>
      <c r="E405" s="3" t="s">
        <v>521</v>
      </c>
      <c r="F405" s="3" t="s">
        <v>260</v>
      </c>
      <c r="G405" s="6"/>
    </row>
    <row r="406" spans="1:7" ht="12.75">
      <c r="A406" s="8" t="s">
        <v>9</v>
      </c>
      <c r="B406" s="2">
        <v>842</v>
      </c>
      <c r="C406" s="3" t="s">
        <v>58</v>
      </c>
      <c r="D406" s="3" t="s">
        <v>48</v>
      </c>
      <c r="E406" s="3"/>
      <c r="F406" s="3"/>
      <c r="G406" s="6">
        <f>SUM(G409)</f>
        <v>4141.5</v>
      </c>
    </row>
    <row r="407" spans="1:7" ht="12.75">
      <c r="A407" s="8" t="s">
        <v>57</v>
      </c>
      <c r="B407" s="2">
        <v>842</v>
      </c>
      <c r="C407" s="3" t="s">
        <v>58</v>
      </c>
      <c r="D407" s="3" t="s">
        <v>48</v>
      </c>
      <c r="E407" s="3" t="s">
        <v>503</v>
      </c>
      <c r="F407" s="3"/>
      <c r="G407" s="6">
        <f>SUM(G409)</f>
        <v>4141.5</v>
      </c>
    </row>
    <row r="408" spans="1:7" ht="12.75">
      <c r="A408" s="8" t="s">
        <v>9</v>
      </c>
      <c r="B408" s="2">
        <v>842</v>
      </c>
      <c r="C408" s="3" t="s">
        <v>58</v>
      </c>
      <c r="D408" s="3" t="s">
        <v>48</v>
      </c>
      <c r="E408" s="3" t="s">
        <v>522</v>
      </c>
      <c r="F408" s="3"/>
      <c r="G408" s="6">
        <f>SUM(G409)</f>
        <v>4141.5</v>
      </c>
    </row>
    <row r="409" spans="1:7" ht="12.75">
      <c r="A409" s="1" t="s">
        <v>523</v>
      </c>
      <c r="B409" s="2">
        <v>842</v>
      </c>
      <c r="C409" s="3" t="s">
        <v>58</v>
      </c>
      <c r="D409" s="3" t="s">
        <v>48</v>
      </c>
      <c r="E409" s="3" t="s">
        <v>524</v>
      </c>
      <c r="F409" s="3"/>
      <c r="G409" s="6">
        <f>SUM(G410)</f>
        <v>4141.5</v>
      </c>
    </row>
    <row r="410" spans="1:7" ht="38.25">
      <c r="A410" s="8" t="s">
        <v>259</v>
      </c>
      <c r="B410" s="2">
        <v>842</v>
      </c>
      <c r="C410" s="3" t="s">
        <v>58</v>
      </c>
      <c r="D410" s="3" t="s">
        <v>48</v>
      </c>
      <c r="E410" s="3" t="s">
        <v>524</v>
      </c>
      <c r="F410" s="3" t="s">
        <v>260</v>
      </c>
      <c r="G410" s="6">
        <v>4141.5</v>
      </c>
    </row>
    <row r="411" spans="1:7" ht="25.5" hidden="1">
      <c r="A411" s="8" t="s">
        <v>525</v>
      </c>
      <c r="B411" s="2">
        <v>842</v>
      </c>
      <c r="C411" s="3" t="s">
        <v>58</v>
      </c>
      <c r="D411" s="3" t="s">
        <v>48</v>
      </c>
      <c r="E411" s="3" t="s">
        <v>526</v>
      </c>
      <c r="F411" s="3"/>
      <c r="G411" s="6"/>
    </row>
    <row r="412" spans="1:7" ht="38.25" hidden="1">
      <c r="A412" s="8" t="s">
        <v>259</v>
      </c>
      <c r="B412" s="2">
        <v>842</v>
      </c>
      <c r="C412" s="3" t="s">
        <v>58</v>
      </c>
      <c r="D412" s="3" t="s">
        <v>48</v>
      </c>
      <c r="E412" s="3" t="s">
        <v>526</v>
      </c>
      <c r="F412" s="3" t="s">
        <v>260</v>
      </c>
      <c r="G412" s="6"/>
    </row>
    <row r="413" spans="1:7" ht="12.75">
      <c r="A413" s="18" t="s">
        <v>10</v>
      </c>
      <c r="B413" s="2">
        <v>842</v>
      </c>
      <c r="C413" s="3" t="s">
        <v>58</v>
      </c>
      <c r="D413" s="3" t="s">
        <v>41</v>
      </c>
      <c r="E413" s="3"/>
      <c r="F413" s="3"/>
      <c r="G413" s="6">
        <f>SUM(G415)</f>
        <v>3629</v>
      </c>
    </row>
    <row r="414" spans="1:7" ht="63.75">
      <c r="A414" s="8" t="s">
        <v>493</v>
      </c>
      <c r="B414" s="2">
        <v>842</v>
      </c>
      <c r="C414" s="3" t="s">
        <v>58</v>
      </c>
      <c r="D414" s="3" t="s">
        <v>41</v>
      </c>
      <c r="E414" s="3" t="s">
        <v>527</v>
      </c>
      <c r="F414" s="3"/>
      <c r="G414" s="6">
        <f>SUM(G415)</f>
        <v>3629</v>
      </c>
    </row>
    <row r="415" spans="1:7" ht="25.5">
      <c r="A415" s="8" t="s">
        <v>80</v>
      </c>
      <c r="B415" s="2">
        <v>842</v>
      </c>
      <c r="C415" s="3" t="s">
        <v>58</v>
      </c>
      <c r="D415" s="3" t="s">
        <v>41</v>
      </c>
      <c r="E415" s="3" t="s">
        <v>528</v>
      </c>
      <c r="F415" s="3"/>
      <c r="G415" s="6">
        <f>SUM(G416:G418)</f>
        <v>3629</v>
      </c>
    </row>
    <row r="416" spans="1:7" ht="63.75">
      <c r="A416" s="8" t="s">
        <v>254</v>
      </c>
      <c r="B416" s="2">
        <v>842</v>
      </c>
      <c r="C416" s="3" t="s">
        <v>58</v>
      </c>
      <c r="D416" s="3" t="s">
        <v>41</v>
      </c>
      <c r="E416" s="3" t="s">
        <v>528</v>
      </c>
      <c r="F416" s="3" t="s">
        <v>255</v>
      </c>
      <c r="G416" s="6">
        <v>3013</v>
      </c>
    </row>
    <row r="417" spans="1:7" ht="25.5">
      <c r="A417" s="8" t="s">
        <v>256</v>
      </c>
      <c r="B417" s="2">
        <v>842</v>
      </c>
      <c r="C417" s="3" t="s">
        <v>58</v>
      </c>
      <c r="D417" s="3" t="s">
        <v>41</v>
      </c>
      <c r="E417" s="3" t="s">
        <v>528</v>
      </c>
      <c r="F417" s="3" t="s">
        <v>251</v>
      </c>
      <c r="G417" s="6">
        <v>610.4</v>
      </c>
    </row>
    <row r="418" spans="1:7" ht="12.75">
      <c r="A418" s="8" t="s">
        <v>257</v>
      </c>
      <c r="B418" s="2">
        <v>842</v>
      </c>
      <c r="C418" s="3" t="s">
        <v>58</v>
      </c>
      <c r="D418" s="3" t="s">
        <v>41</v>
      </c>
      <c r="E418" s="3" t="s">
        <v>528</v>
      </c>
      <c r="F418" s="3" t="s">
        <v>252</v>
      </c>
      <c r="G418" s="6">
        <v>5.6</v>
      </c>
    </row>
    <row r="419" spans="1:7" ht="51">
      <c r="A419" s="17" t="s">
        <v>97</v>
      </c>
      <c r="B419" s="69">
        <v>843</v>
      </c>
      <c r="C419" s="1"/>
      <c r="D419" s="1"/>
      <c r="E419" s="3"/>
      <c r="F419" s="1"/>
      <c r="G419" s="70">
        <f>SUM(G426+G444+G420)</f>
        <v>98284.1</v>
      </c>
    </row>
    <row r="420" spans="1:7" ht="12.75">
      <c r="A420" s="92" t="s">
        <v>38</v>
      </c>
      <c r="B420" s="69">
        <v>843</v>
      </c>
      <c r="C420" s="5" t="s">
        <v>39</v>
      </c>
      <c r="D420" s="92"/>
      <c r="E420" s="5"/>
      <c r="F420" s="92"/>
      <c r="G420" s="70">
        <f>SUM(G421)</f>
        <v>553.1</v>
      </c>
    </row>
    <row r="421" spans="1:7" ht="51">
      <c r="A421" s="8" t="s">
        <v>20</v>
      </c>
      <c r="B421" s="2">
        <v>843</v>
      </c>
      <c r="C421" s="3" t="s">
        <v>39</v>
      </c>
      <c r="D421" s="3" t="s">
        <v>41</v>
      </c>
      <c r="E421" s="3"/>
      <c r="F421" s="1"/>
      <c r="G421" s="6">
        <f>SUM(G423)</f>
        <v>553.1</v>
      </c>
    </row>
    <row r="422" spans="1:7" ht="12.75">
      <c r="A422" s="8" t="s">
        <v>309</v>
      </c>
      <c r="B422" s="2">
        <v>843</v>
      </c>
      <c r="C422" s="3" t="s">
        <v>39</v>
      </c>
      <c r="D422" s="3" t="s">
        <v>41</v>
      </c>
      <c r="E422" s="3" t="s">
        <v>332</v>
      </c>
      <c r="F422" s="1"/>
      <c r="G422" s="6">
        <f>SUM(G424+G425)</f>
        <v>553.1</v>
      </c>
    </row>
    <row r="423" spans="1:7" ht="12.75">
      <c r="A423" s="8" t="s">
        <v>42</v>
      </c>
      <c r="B423" s="2">
        <v>843</v>
      </c>
      <c r="C423" s="3" t="s">
        <v>39</v>
      </c>
      <c r="D423" s="3" t="s">
        <v>41</v>
      </c>
      <c r="E423" s="3" t="s">
        <v>333</v>
      </c>
      <c r="F423" s="4"/>
      <c r="G423" s="6">
        <f>SUM(G424+G425)</f>
        <v>553.1</v>
      </c>
    </row>
    <row r="424" spans="1:7" ht="63.75">
      <c r="A424" s="8" t="s">
        <v>254</v>
      </c>
      <c r="B424" s="2">
        <v>843</v>
      </c>
      <c r="C424" s="3" t="s">
        <v>39</v>
      </c>
      <c r="D424" s="3" t="s">
        <v>41</v>
      </c>
      <c r="E424" s="3" t="s">
        <v>333</v>
      </c>
      <c r="F424" s="2">
        <v>100</v>
      </c>
      <c r="G424" s="6">
        <v>547.1</v>
      </c>
    </row>
    <row r="425" spans="1:7" ht="25.5">
      <c r="A425" s="8" t="s">
        <v>256</v>
      </c>
      <c r="B425" s="2">
        <v>843</v>
      </c>
      <c r="C425" s="3" t="s">
        <v>39</v>
      </c>
      <c r="D425" s="3" t="s">
        <v>41</v>
      </c>
      <c r="E425" s="3" t="s">
        <v>333</v>
      </c>
      <c r="F425" s="2">
        <v>200</v>
      </c>
      <c r="G425" s="6">
        <v>6</v>
      </c>
    </row>
    <row r="426" spans="1:7" ht="12.75">
      <c r="A426" s="17" t="s">
        <v>59</v>
      </c>
      <c r="B426" s="69">
        <v>843</v>
      </c>
      <c r="C426" s="5" t="s">
        <v>53</v>
      </c>
      <c r="D426" s="92"/>
      <c r="E426" s="5"/>
      <c r="F426" s="92"/>
      <c r="G426" s="70">
        <f>SUM(G427+G439)</f>
        <v>88553.3</v>
      </c>
    </row>
    <row r="427" spans="1:7" ht="12.75">
      <c r="A427" s="8" t="s">
        <v>54</v>
      </c>
      <c r="B427" s="2">
        <v>843</v>
      </c>
      <c r="C427" s="3" t="s">
        <v>53</v>
      </c>
      <c r="D427" s="3" t="s">
        <v>48</v>
      </c>
      <c r="E427" s="3"/>
      <c r="F427" s="1"/>
      <c r="G427" s="6">
        <f>SUM(G433+G430+G435+G437)</f>
        <v>85194.6</v>
      </c>
    </row>
    <row r="428" spans="1:7" ht="12.75">
      <c r="A428" s="8" t="s">
        <v>59</v>
      </c>
      <c r="B428" s="2">
        <v>843</v>
      </c>
      <c r="C428" s="3" t="s">
        <v>53</v>
      </c>
      <c r="D428" s="3" t="s">
        <v>48</v>
      </c>
      <c r="E428" s="3" t="s">
        <v>455</v>
      </c>
      <c r="F428" s="1"/>
      <c r="G428" s="6">
        <f>SUM(G433+G430)</f>
        <v>83660.40000000001</v>
      </c>
    </row>
    <row r="429" spans="1:7" ht="63.75">
      <c r="A429" s="8" t="s">
        <v>529</v>
      </c>
      <c r="B429" s="2">
        <v>843</v>
      </c>
      <c r="C429" s="3" t="s">
        <v>53</v>
      </c>
      <c r="D429" s="3" t="s">
        <v>48</v>
      </c>
      <c r="E429" s="3" t="s">
        <v>530</v>
      </c>
      <c r="F429" s="1"/>
      <c r="G429" s="6">
        <f>SUM(G430)</f>
        <v>25.8</v>
      </c>
    </row>
    <row r="430" spans="1:7" ht="38.25">
      <c r="A430" s="8" t="s">
        <v>259</v>
      </c>
      <c r="B430" s="2">
        <v>843</v>
      </c>
      <c r="C430" s="3" t="s">
        <v>53</v>
      </c>
      <c r="D430" s="3" t="s">
        <v>48</v>
      </c>
      <c r="E430" s="3" t="s">
        <v>530</v>
      </c>
      <c r="F430" s="2">
        <v>600</v>
      </c>
      <c r="G430" s="6">
        <v>25.8</v>
      </c>
    </row>
    <row r="431" spans="1:7" ht="12.75">
      <c r="A431" s="8" t="s">
        <v>531</v>
      </c>
      <c r="B431" s="2">
        <v>843</v>
      </c>
      <c r="C431" s="3" t="s">
        <v>53</v>
      </c>
      <c r="D431" s="3" t="s">
        <v>48</v>
      </c>
      <c r="E431" s="3" t="s">
        <v>472</v>
      </c>
      <c r="F431" s="1"/>
      <c r="G431" s="6">
        <f>SUM(G433)</f>
        <v>83634.6</v>
      </c>
    </row>
    <row r="432" spans="1:7" ht="63.75">
      <c r="A432" s="8" t="s">
        <v>532</v>
      </c>
      <c r="B432" s="2">
        <v>843</v>
      </c>
      <c r="C432" s="3" t="s">
        <v>53</v>
      </c>
      <c r="D432" s="3" t="s">
        <v>48</v>
      </c>
      <c r="E432" s="3" t="s">
        <v>533</v>
      </c>
      <c r="F432" s="3"/>
      <c r="G432" s="6">
        <f>SUM(G433)</f>
        <v>83634.6</v>
      </c>
    </row>
    <row r="433" spans="1:7" ht="38.25">
      <c r="A433" s="8" t="s">
        <v>259</v>
      </c>
      <c r="B433" s="2">
        <v>843</v>
      </c>
      <c r="C433" s="3" t="s">
        <v>53</v>
      </c>
      <c r="D433" s="3" t="s">
        <v>48</v>
      </c>
      <c r="E433" s="3" t="s">
        <v>533</v>
      </c>
      <c r="F433" s="3" t="s">
        <v>260</v>
      </c>
      <c r="G433" s="6">
        <v>83634.6</v>
      </c>
    </row>
    <row r="434" spans="1:7" ht="63.75">
      <c r="A434" s="8" t="s">
        <v>534</v>
      </c>
      <c r="B434" s="2">
        <v>843</v>
      </c>
      <c r="C434" s="3" t="s">
        <v>53</v>
      </c>
      <c r="D434" s="3" t="s">
        <v>48</v>
      </c>
      <c r="E434" s="3" t="s">
        <v>535</v>
      </c>
      <c r="F434" s="3"/>
      <c r="G434" s="6">
        <f>SUM(G435)</f>
        <v>443.5</v>
      </c>
    </row>
    <row r="435" spans="1:7" ht="38.25">
      <c r="A435" s="8" t="s">
        <v>259</v>
      </c>
      <c r="B435" s="2">
        <v>843</v>
      </c>
      <c r="C435" s="3" t="s">
        <v>53</v>
      </c>
      <c r="D435" s="3" t="s">
        <v>48</v>
      </c>
      <c r="E435" s="3" t="s">
        <v>535</v>
      </c>
      <c r="F435" s="3" t="s">
        <v>260</v>
      </c>
      <c r="G435" s="6">
        <v>443.5</v>
      </c>
    </row>
    <row r="436" spans="1:7" ht="12.75">
      <c r="A436" s="8" t="s">
        <v>307</v>
      </c>
      <c r="B436" s="2">
        <v>842</v>
      </c>
      <c r="C436" s="3" t="s">
        <v>53</v>
      </c>
      <c r="D436" s="3" t="s">
        <v>48</v>
      </c>
      <c r="E436" s="3" t="s">
        <v>536</v>
      </c>
      <c r="F436" s="3"/>
      <c r="G436" s="6">
        <f>SUM(G437)</f>
        <v>1090.7</v>
      </c>
    </row>
    <row r="437" spans="1:7" ht="38.25">
      <c r="A437" s="8" t="s">
        <v>259</v>
      </c>
      <c r="B437" s="2">
        <v>843</v>
      </c>
      <c r="C437" s="3" t="s">
        <v>53</v>
      </c>
      <c r="D437" s="3" t="s">
        <v>48</v>
      </c>
      <c r="E437" s="3" t="s">
        <v>536</v>
      </c>
      <c r="F437" s="3" t="s">
        <v>260</v>
      </c>
      <c r="G437" s="6">
        <v>1090.7</v>
      </c>
    </row>
    <row r="438" spans="1:7" ht="12.75">
      <c r="A438" s="8" t="s">
        <v>55</v>
      </c>
      <c r="B438" s="2">
        <v>843</v>
      </c>
      <c r="C438" s="3" t="s">
        <v>53</v>
      </c>
      <c r="D438" s="3" t="s">
        <v>52</v>
      </c>
      <c r="E438" s="3"/>
      <c r="F438" s="3"/>
      <c r="G438" s="6">
        <f>SUM(G439)</f>
        <v>3358.7000000000003</v>
      </c>
    </row>
    <row r="439" spans="1:7" ht="63.75">
      <c r="A439" s="8" t="s">
        <v>493</v>
      </c>
      <c r="B439" s="2">
        <v>843</v>
      </c>
      <c r="C439" s="3" t="s">
        <v>53</v>
      </c>
      <c r="D439" s="3" t="s">
        <v>52</v>
      </c>
      <c r="E439" s="3" t="s">
        <v>494</v>
      </c>
      <c r="F439" s="3"/>
      <c r="G439" s="6">
        <f>SUM(G441:G443)</f>
        <v>3358.7000000000003</v>
      </c>
    </row>
    <row r="440" spans="1:7" ht="25.5">
      <c r="A440" s="8" t="s">
        <v>80</v>
      </c>
      <c r="B440" s="2">
        <v>843</v>
      </c>
      <c r="C440" s="3" t="s">
        <v>53</v>
      </c>
      <c r="D440" s="3" t="s">
        <v>52</v>
      </c>
      <c r="E440" s="3" t="s">
        <v>495</v>
      </c>
      <c r="F440" s="3"/>
      <c r="G440" s="6">
        <f>SUM(G441:G443)</f>
        <v>3358.7000000000003</v>
      </c>
    </row>
    <row r="441" spans="1:7" ht="63.75">
      <c r="A441" s="8" t="s">
        <v>276</v>
      </c>
      <c r="B441" s="2">
        <v>843</v>
      </c>
      <c r="C441" s="3" t="s">
        <v>53</v>
      </c>
      <c r="D441" s="3" t="s">
        <v>52</v>
      </c>
      <c r="E441" s="3" t="s">
        <v>495</v>
      </c>
      <c r="F441" s="3" t="s">
        <v>255</v>
      </c>
      <c r="G441" s="6">
        <v>2921.8</v>
      </c>
    </row>
    <row r="442" spans="1:7" ht="25.5">
      <c r="A442" s="8" t="s">
        <v>256</v>
      </c>
      <c r="B442" s="2">
        <v>843</v>
      </c>
      <c r="C442" s="3" t="s">
        <v>53</v>
      </c>
      <c r="D442" s="3" t="s">
        <v>52</v>
      </c>
      <c r="E442" s="3" t="s">
        <v>495</v>
      </c>
      <c r="F442" s="3" t="s">
        <v>251</v>
      </c>
      <c r="G442" s="6">
        <v>416.6</v>
      </c>
    </row>
    <row r="443" spans="1:7" ht="12.75">
      <c r="A443" s="8" t="s">
        <v>257</v>
      </c>
      <c r="B443" s="2">
        <v>843</v>
      </c>
      <c r="C443" s="3" t="s">
        <v>53</v>
      </c>
      <c r="D443" s="3" t="s">
        <v>52</v>
      </c>
      <c r="E443" s="3" t="s">
        <v>495</v>
      </c>
      <c r="F443" s="3" t="s">
        <v>252</v>
      </c>
      <c r="G443" s="6">
        <v>20.3</v>
      </c>
    </row>
    <row r="444" spans="1:7" ht="12.75">
      <c r="A444" s="17" t="s">
        <v>61</v>
      </c>
      <c r="B444" s="69">
        <v>843</v>
      </c>
      <c r="C444" s="5" t="s">
        <v>62</v>
      </c>
      <c r="D444" s="5"/>
      <c r="E444" s="5"/>
      <c r="F444" s="5"/>
      <c r="G444" s="70">
        <f>SUM(G449)</f>
        <v>9177.7</v>
      </c>
    </row>
    <row r="445" spans="1:7" ht="12.75">
      <c r="A445" s="8" t="s">
        <v>13</v>
      </c>
      <c r="B445" s="2">
        <v>843</v>
      </c>
      <c r="C445" s="3" t="s">
        <v>62</v>
      </c>
      <c r="D445" s="3" t="s">
        <v>48</v>
      </c>
      <c r="E445" s="3"/>
      <c r="F445" s="3"/>
      <c r="G445" s="6">
        <f>SUM(G449)</f>
        <v>9177.7</v>
      </c>
    </row>
    <row r="446" spans="1:7" ht="25.5">
      <c r="A446" s="8" t="s">
        <v>482</v>
      </c>
      <c r="B446" s="2">
        <v>843</v>
      </c>
      <c r="C446" s="3" t="s">
        <v>62</v>
      </c>
      <c r="D446" s="3" t="s">
        <v>48</v>
      </c>
      <c r="E446" s="3" t="s">
        <v>483</v>
      </c>
      <c r="F446" s="3"/>
      <c r="G446" s="6">
        <f>SUM(G447)</f>
        <v>9177.7</v>
      </c>
    </row>
    <row r="447" spans="1:7" ht="12.75">
      <c r="A447" s="8" t="s">
        <v>61</v>
      </c>
      <c r="B447" s="2">
        <v>843</v>
      </c>
      <c r="C447" s="3" t="s">
        <v>62</v>
      </c>
      <c r="D447" s="3" t="s">
        <v>48</v>
      </c>
      <c r="E447" s="3" t="s">
        <v>537</v>
      </c>
      <c r="F447" s="3"/>
      <c r="G447" s="6">
        <f>SUM(G449:G449)</f>
        <v>9177.7</v>
      </c>
    </row>
    <row r="448" spans="1:7" ht="25.5">
      <c r="A448" s="8" t="s">
        <v>538</v>
      </c>
      <c r="B448" s="2">
        <v>843</v>
      </c>
      <c r="C448" s="3" t="s">
        <v>62</v>
      </c>
      <c r="D448" s="3" t="s">
        <v>48</v>
      </c>
      <c r="E448" s="3" t="s">
        <v>539</v>
      </c>
      <c r="F448" s="3"/>
      <c r="G448" s="6">
        <f>SUM(G449)</f>
        <v>9177.7</v>
      </c>
    </row>
    <row r="449" spans="1:7" ht="25.5">
      <c r="A449" s="8" t="s">
        <v>256</v>
      </c>
      <c r="B449" s="2">
        <v>843</v>
      </c>
      <c r="C449" s="3" t="s">
        <v>62</v>
      </c>
      <c r="D449" s="3" t="s">
        <v>48</v>
      </c>
      <c r="E449" s="3" t="s">
        <v>539</v>
      </c>
      <c r="F449" s="3" t="s">
        <v>251</v>
      </c>
      <c r="G449" s="6">
        <v>9177.7</v>
      </c>
    </row>
    <row r="450" spans="1:7" ht="51">
      <c r="A450" s="17" t="s">
        <v>98</v>
      </c>
      <c r="B450" s="69">
        <v>844</v>
      </c>
      <c r="C450" s="1"/>
      <c r="D450" s="1"/>
      <c r="E450" s="3"/>
      <c r="F450" s="1"/>
      <c r="G450" s="70">
        <f>SUM(G451+G463+G484+G459)</f>
        <v>28373.200000000004</v>
      </c>
    </row>
    <row r="451" spans="1:7" ht="12.75">
      <c r="A451" s="92" t="s">
        <v>38</v>
      </c>
      <c r="B451" s="69">
        <v>844</v>
      </c>
      <c r="C451" s="5" t="s">
        <v>39</v>
      </c>
      <c r="D451" s="92"/>
      <c r="E451" s="5"/>
      <c r="F451" s="92"/>
      <c r="G451" s="70">
        <f>SUM(G454+G458)</f>
        <v>479.20000000000005</v>
      </c>
    </row>
    <row r="452" spans="1:7" ht="51">
      <c r="A452" s="8" t="s">
        <v>20</v>
      </c>
      <c r="B452" s="2">
        <v>844</v>
      </c>
      <c r="C452" s="3" t="s">
        <v>39</v>
      </c>
      <c r="D452" s="3" t="s">
        <v>41</v>
      </c>
      <c r="E452" s="3"/>
      <c r="F452" s="1"/>
      <c r="G452" s="6">
        <f>SUM(G454+G458)</f>
        <v>479.20000000000005</v>
      </c>
    </row>
    <row r="453" spans="1:7" ht="12.75">
      <c r="A453" s="8" t="s">
        <v>309</v>
      </c>
      <c r="B453" s="2">
        <v>844</v>
      </c>
      <c r="C453" s="3" t="s">
        <v>39</v>
      </c>
      <c r="D453" s="3" t="s">
        <v>41</v>
      </c>
      <c r="E453" s="3" t="s">
        <v>332</v>
      </c>
      <c r="F453" s="1"/>
      <c r="G453" s="6">
        <f>SUM(G455+G456)</f>
        <v>221.6</v>
      </c>
    </row>
    <row r="454" spans="1:7" ht="12.75">
      <c r="A454" s="8" t="s">
        <v>42</v>
      </c>
      <c r="B454" s="2">
        <v>844</v>
      </c>
      <c r="C454" s="3" t="s">
        <v>39</v>
      </c>
      <c r="D454" s="3" t="s">
        <v>41</v>
      </c>
      <c r="E454" s="3" t="s">
        <v>333</v>
      </c>
      <c r="F454" s="4"/>
      <c r="G454" s="6">
        <f>SUM(G455+G456)</f>
        <v>221.6</v>
      </c>
    </row>
    <row r="455" spans="1:7" ht="63.75">
      <c r="A455" s="8" t="s">
        <v>254</v>
      </c>
      <c r="B455" s="2">
        <v>844</v>
      </c>
      <c r="C455" s="3" t="s">
        <v>39</v>
      </c>
      <c r="D455" s="3" t="s">
        <v>41</v>
      </c>
      <c r="E455" s="3" t="s">
        <v>333</v>
      </c>
      <c r="F455" s="2">
        <v>100</v>
      </c>
      <c r="G455" s="6">
        <v>215.6</v>
      </c>
    </row>
    <row r="456" spans="1:7" ht="25.5">
      <c r="A456" s="8" t="s">
        <v>256</v>
      </c>
      <c r="B456" s="2">
        <v>844</v>
      </c>
      <c r="C456" s="3" t="s">
        <v>39</v>
      </c>
      <c r="D456" s="3" t="s">
        <v>41</v>
      </c>
      <c r="E456" s="3" t="s">
        <v>333</v>
      </c>
      <c r="F456" s="3" t="s">
        <v>251</v>
      </c>
      <c r="G456" s="6">
        <v>6</v>
      </c>
    </row>
    <row r="457" spans="1:7" ht="25.5">
      <c r="A457" s="8" t="s">
        <v>89</v>
      </c>
      <c r="B457" s="2">
        <v>844</v>
      </c>
      <c r="C457" s="3" t="s">
        <v>39</v>
      </c>
      <c r="D457" s="3" t="s">
        <v>41</v>
      </c>
      <c r="E457" s="3" t="s">
        <v>540</v>
      </c>
      <c r="F457" s="3"/>
      <c r="G457" s="6">
        <f>SUM(G458)</f>
        <v>257.6</v>
      </c>
    </row>
    <row r="458" spans="1:7" ht="63.75">
      <c r="A458" s="8" t="s">
        <v>254</v>
      </c>
      <c r="B458" s="2">
        <v>844</v>
      </c>
      <c r="C458" s="3" t="s">
        <v>39</v>
      </c>
      <c r="D458" s="3" t="s">
        <v>41</v>
      </c>
      <c r="E458" s="3" t="s">
        <v>540</v>
      </c>
      <c r="F458" s="3" t="s">
        <v>255</v>
      </c>
      <c r="G458" s="6">
        <v>257.6</v>
      </c>
    </row>
    <row r="459" spans="1:7" ht="12.75">
      <c r="A459" s="17" t="s">
        <v>94</v>
      </c>
      <c r="B459" s="69">
        <v>844</v>
      </c>
      <c r="C459" s="5" t="s">
        <v>51</v>
      </c>
      <c r="D459" s="3"/>
      <c r="E459" s="3"/>
      <c r="F459" s="3"/>
      <c r="G459" s="70">
        <f>SUM(G462:G462)</f>
        <v>50</v>
      </c>
    </row>
    <row r="460" spans="1:7" ht="25.5">
      <c r="A460" s="8" t="s">
        <v>76</v>
      </c>
      <c r="B460" s="2">
        <v>844</v>
      </c>
      <c r="C460" s="3" t="s">
        <v>51</v>
      </c>
      <c r="D460" s="3" t="s">
        <v>50</v>
      </c>
      <c r="E460" s="3"/>
      <c r="F460" s="3"/>
      <c r="G460" s="6">
        <f>SUM(G462:G462)</f>
        <v>50</v>
      </c>
    </row>
    <row r="461" spans="1:7" ht="12.75">
      <c r="A461" s="8" t="s">
        <v>607</v>
      </c>
      <c r="B461" s="2">
        <v>844</v>
      </c>
      <c r="C461" s="3" t="s">
        <v>51</v>
      </c>
      <c r="D461" s="3" t="s">
        <v>50</v>
      </c>
      <c r="E461" s="3" t="s">
        <v>415</v>
      </c>
      <c r="F461" s="3"/>
      <c r="G461" s="6">
        <f>SUM(G462:G462)</f>
        <v>50</v>
      </c>
    </row>
    <row r="462" spans="1:7" ht="25.5">
      <c r="A462" s="8" t="s">
        <v>256</v>
      </c>
      <c r="B462" s="2">
        <v>844</v>
      </c>
      <c r="C462" s="3" t="s">
        <v>51</v>
      </c>
      <c r="D462" s="3" t="s">
        <v>50</v>
      </c>
      <c r="E462" s="3" t="s">
        <v>415</v>
      </c>
      <c r="F462" s="3" t="s">
        <v>251</v>
      </c>
      <c r="G462" s="6">
        <v>50</v>
      </c>
    </row>
    <row r="463" spans="1:7" ht="12.75">
      <c r="A463" s="17" t="s">
        <v>59</v>
      </c>
      <c r="B463" s="69">
        <v>844</v>
      </c>
      <c r="C463" s="5" t="s">
        <v>53</v>
      </c>
      <c r="D463" s="92"/>
      <c r="E463" s="5"/>
      <c r="F463" s="92"/>
      <c r="G463" s="70">
        <f>SUM(G464+G475)</f>
        <v>27844.000000000004</v>
      </c>
    </row>
    <row r="464" spans="1:7" ht="12.75">
      <c r="A464" s="8" t="s">
        <v>17</v>
      </c>
      <c r="B464" s="2">
        <v>844</v>
      </c>
      <c r="C464" s="3" t="s">
        <v>53</v>
      </c>
      <c r="D464" s="3" t="s">
        <v>53</v>
      </c>
      <c r="E464" s="3"/>
      <c r="F464" s="3"/>
      <c r="G464" s="6">
        <f>SUM(G465)</f>
        <v>26103.800000000003</v>
      </c>
    </row>
    <row r="465" spans="1:7" ht="25.5">
      <c r="A465" s="8" t="s">
        <v>482</v>
      </c>
      <c r="B465" s="2">
        <v>844</v>
      </c>
      <c r="C465" s="3" t="s">
        <v>53</v>
      </c>
      <c r="D465" s="3" t="s">
        <v>53</v>
      </c>
      <c r="E465" s="3" t="s">
        <v>483</v>
      </c>
      <c r="F465" s="3"/>
      <c r="G465" s="6">
        <f>SUM(G469+G466)</f>
        <v>26103.800000000003</v>
      </c>
    </row>
    <row r="466" spans="1:7" ht="25.5">
      <c r="A466" s="8" t="s">
        <v>484</v>
      </c>
      <c r="B466" s="2">
        <v>844</v>
      </c>
      <c r="C466" s="3" t="s">
        <v>53</v>
      </c>
      <c r="D466" s="3" t="s">
        <v>53</v>
      </c>
      <c r="E466" s="3" t="s">
        <v>485</v>
      </c>
      <c r="F466" s="3"/>
      <c r="G466" s="6">
        <f>SUM(G467:G468)</f>
        <v>5158.900000000001</v>
      </c>
    </row>
    <row r="467" spans="1:7" ht="25.5">
      <c r="A467" s="8" t="s">
        <v>256</v>
      </c>
      <c r="B467" s="2">
        <v>844</v>
      </c>
      <c r="C467" s="3" t="s">
        <v>53</v>
      </c>
      <c r="D467" s="3" t="s">
        <v>53</v>
      </c>
      <c r="E467" s="3" t="s">
        <v>485</v>
      </c>
      <c r="F467" s="3" t="s">
        <v>251</v>
      </c>
      <c r="G467" s="6">
        <v>8.3</v>
      </c>
    </row>
    <row r="468" spans="1:7" ht="38.25">
      <c r="A468" s="8" t="s">
        <v>259</v>
      </c>
      <c r="B468" s="2">
        <v>844</v>
      </c>
      <c r="C468" s="3" t="s">
        <v>53</v>
      </c>
      <c r="D468" s="3" t="s">
        <v>53</v>
      </c>
      <c r="E468" s="3" t="s">
        <v>485</v>
      </c>
      <c r="F468" s="3" t="s">
        <v>260</v>
      </c>
      <c r="G468" s="6">
        <v>5150.6</v>
      </c>
    </row>
    <row r="469" spans="1:7" ht="12.75">
      <c r="A469" s="8" t="s">
        <v>481</v>
      </c>
      <c r="B469" s="2">
        <v>844</v>
      </c>
      <c r="C469" s="3" t="s">
        <v>53</v>
      </c>
      <c r="D469" s="3" t="s">
        <v>53</v>
      </c>
      <c r="E469" s="3" t="s">
        <v>541</v>
      </c>
      <c r="F469" s="3"/>
      <c r="G469" s="6">
        <f>SUM(G470+G474)</f>
        <v>20944.9</v>
      </c>
    </row>
    <row r="470" spans="1:7" ht="12.75">
      <c r="A470" s="8" t="s">
        <v>491</v>
      </c>
      <c r="B470" s="2">
        <v>844</v>
      </c>
      <c r="C470" s="3" t="s">
        <v>53</v>
      </c>
      <c r="D470" s="3" t="s">
        <v>53</v>
      </c>
      <c r="E470" s="3" t="s">
        <v>542</v>
      </c>
      <c r="F470" s="3"/>
      <c r="G470" s="6">
        <f>SUM(G471:G472)</f>
        <v>3482.6000000000004</v>
      </c>
    </row>
    <row r="471" spans="1:7" ht="25.5">
      <c r="A471" s="8" t="s">
        <v>256</v>
      </c>
      <c r="B471" s="2">
        <v>844</v>
      </c>
      <c r="C471" s="3" t="s">
        <v>53</v>
      </c>
      <c r="D471" s="3" t="s">
        <v>53</v>
      </c>
      <c r="E471" s="3" t="s">
        <v>542</v>
      </c>
      <c r="F471" s="3" t="s">
        <v>251</v>
      </c>
      <c r="G471" s="59">
        <v>2647.9</v>
      </c>
    </row>
    <row r="472" spans="1:7" ht="38.25">
      <c r="A472" s="8" t="s">
        <v>259</v>
      </c>
      <c r="B472" s="2">
        <v>844</v>
      </c>
      <c r="C472" s="3" t="s">
        <v>53</v>
      </c>
      <c r="D472" s="3" t="s">
        <v>53</v>
      </c>
      <c r="E472" s="3" t="s">
        <v>542</v>
      </c>
      <c r="F472" s="3" t="s">
        <v>260</v>
      </c>
      <c r="G472" s="59">
        <v>834.7</v>
      </c>
    </row>
    <row r="473" spans="1:7" ht="25.5">
      <c r="A473" s="8" t="s">
        <v>543</v>
      </c>
      <c r="B473" s="2">
        <v>844</v>
      </c>
      <c r="C473" s="3" t="s">
        <v>53</v>
      </c>
      <c r="D473" s="3" t="s">
        <v>53</v>
      </c>
      <c r="E473" s="3" t="s">
        <v>544</v>
      </c>
      <c r="F473" s="3"/>
      <c r="G473" s="59">
        <f>SUM(G474)</f>
        <v>17462.3</v>
      </c>
    </row>
    <row r="474" spans="1:7" ht="38.25">
      <c r="A474" s="8" t="s">
        <v>259</v>
      </c>
      <c r="B474" s="2">
        <v>844</v>
      </c>
      <c r="C474" s="3" t="s">
        <v>53</v>
      </c>
      <c r="D474" s="3" t="s">
        <v>53</v>
      </c>
      <c r="E474" s="3" t="s">
        <v>544</v>
      </c>
      <c r="F474" s="3" t="s">
        <v>260</v>
      </c>
      <c r="G474" s="59">
        <v>17462.3</v>
      </c>
    </row>
    <row r="475" spans="1:7" ht="12.75">
      <c r="A475" s="8" t="s">
        <v>55</v>
      </c>
      <c r="B475" s="2">
        <v>844</v>
      </c>
      <c r="C475" s="3" t="s">
        <v>53</v>
      </c>
      <c r="D475" s="3" t="s">
        <v>52</v>
      </c>
      <c r="E475" s="3"/>
      <c r="F475" s="3"/>
      <c r="G475" s="6">
        <f>SUM(G476)</f>
        <v>1740.2</v>
      </c>
    </row>
    <row r="476" spans="1:7" ht="63.75">
      <c r="A476" s="8" t="s">
        <v>493</v>
      </c>
      <c r="B476" s="2">
        <v>844</v>
      </c>
      <c r="C476" s="3" t="s">
        <v>53</v>
      </c>
      <c r="D476" s="3" t="s">
        <v>52</v>
      </c>
      <c r="E476" s="3" t="s">
        <v>494</v>
      </c>
      <c r="F476" s="3"/>
      <c r="G476" s="6">
        <f>SUM(G478:G480)</f>
        <v>1740.2</v>
      </c>
    </row>
    <row r="477" spans="1:7" ht="25.5">
      <c r="A477" s="8" t="s">
        <v>80</v>
      </c>
      <c r="B477" s="2">
        <v>844</v>
      </c>
      <c r="C477" s="3" t="s">
        <v>53</v>
      </c>
      <c r="D477" s="3" t="s">
        <v>52</v>
      </c>
      <c r="E477" s="3" t="s">
        <v>495</v>
      </c>
      <c r="F477" s="3"/>
      <c r="G477" s="6">
        <f>SUM(G478:G480)</f>
        <v>1740.2</v>
      </c>
    </row>
    <row r="478" spans="1:7" ht="63.75">
      <c r="A478" s="8" t="s">
        <v>276</v>
      </c>
      <c r="B478" s="2">
        <v>844</v>
      </c>
      <c r="C478" s="3" t="s">
        <v>53</v>
      </c>
      <c r="D478" s="3" t="s">
        <v>52</v>
      </c>
      <c r="E478" s="3" t="s">
        <v>495</v>
      </c>
      <c r="F478" s="3" t="s">
        <v>255</v>
      </c>
      <c r="G478" s="6">
        <v>1369.9</v>
      </c>
    </row>
    <row r="479" spans="1:7" ht="25.5">
      <c r="A479" s="8" t="s">
        <v>256</v>
      </c>
      <c r="B479" s="2">
        <v>844</v>
      </c>
      <c r="C479" s="3" t="s">
        <v>53</v>
      </c>
      <c r="D479" s="3" t="s">
        <v>52</v>
      </c>
      <c r="E479" s="3" t="s">
        <v>495</v>
      </c>
      <c r="F479" s="3" t="s">
        <v>251</v>
      </c>
      <c r="G479" s="6">
        <v>363</v>
      </c>
    </row>
    <row r="480" spans="1:7" ht="12.75">
      <c r="A480" s="8" t="s">
        <v>257</v>
      </c>
      <c r="B480" s="2">
        <v>844</v>
      </c>
      <c r="C480" s="3" t="s">
        <v>53</v>
      </c>
      <c r="D480" s="3" t="s">
        <v>52</v>
      </c>
      <c r="E480" s="3" t="s">
        <v>495</v>
      </c>
      <c r="F480" s="3" t="s">
        <v>252</v>
      </c>
      <c r="G480" s="6">
        <v>7.3</v>
      </c>
    </row>
    <row r="481" spans="1:7" ht="12.75" hidden="1">
      <c r="A481" s="98" t="s">
        <v>8</v>
      </c>
      <c r="B481" s="69">
        <v>844</v>
      </c>
      <c r="C481" s="5" t="s">
        <v>58</v>
      </c>
      <c r="D481" s="5"/>
      <c r="E481" s="3"/>
      <c r="F481" s="3"/>
      <c r="G481" s="6">
        <f>SUM(G484)</f>
        <v>0</v>
      </c>
    </row>
    <row r="482" spans="1:7" ht="12.75" hidden="1">
      <c r="A482" s="8" t="s">
        <v>57</v>
      </c>
      <c r="B482" s="2">
        <v>844</v>
      </c>
      <c r="C482" s="3" t="s">
        <v>58</v>
      </c>
      <c r="D482" s="3" t="s">
        <v>39</v>
      </c>
      <c r="E482" s="3"/>
      <c r="F482" s="3"/>
      <c r="G482" s="6">
        <f>SUM(G484)</f>
        <v>0</v>
      </c>
    </row>
    <row r="483" spans="1:7" ht="25.5" hidden="1">
      <c r="A483" s="8" t="s">
        <v>498</v>
      </c>
      <c r="B483" s="2">
        <v>844</v>
      </c>
      <c r="C483" s="3" t="s">
        <v>58</v>
      </c>
      <c r="D483" s="3" t="s">
        <v>39</v>
      </c>
      <c r="E483" s="3" t="s">
        <v>499</v>
      </c>
      <c r="F483" s="3"/>
      <c r="G483" s="6">
        <f>SUM(G484)</f>
        <v>0</v>
      </c>
    </row>
    <row r="484" spans="1:7" ht="25.5" hidden="1">
      <c r="A484" s="8" t="s">
        <v>256</v>
      </c>
      <c r="B484" s="2">
        <v>844</v>
      </c>
      <c r="C484" s="3" t="s">
        <v>58</v>
      </c>
      <c r="D484" s="3" t="s">
        <v>39</v>
      </c>
      <c r="E484" s="3" t="s">
        <v>499</v>
      </c>
      <c r="F484" s="3" t="s">
        <v>251</v>
      </c>
      <c r="G484" s="6"/>
    </row>
    <row r="485" spans="1:7" ht="12.75" hidden="1">
      <c r="A485" s="8"/>
      <c r="B485" s="2"/>
      <c r="C485" s="3"/>
      <c r="D485" s="3"/>
      <c r="E485" s="3"/>
      <c r="F485" s="3"/>
      <c r="G485" s="6"/>
    </row>
    <row r="486" spans="1:7" ht="25.5">
      <c r="A486" s="17" t="s">
        <v>75</v>
      </c>
      <c r="B486" s="69">
        <v>845</v>
      </c>
      <c r="C486" s="3"/>
      <c r="D486" s="3"/>
      <c r="E486" s="3"/>
      <c r="F486" s="3"/>
      <c r="G486" s="70">
        <f>SUM(G487)</f>
        <v>999</v>
      </c>
    </row>
    <row r="487" spans="1:7" ht="12.75">
      <c r="A487" s="92" t="s">
        <v>38</v>
      </c>
      <c r="B487" s="69">
        <v>845</v>
      </c>
      <c r="C487" s="5" t="s">
        <v>39</v>
      </c>
      <c r="D487" s="5"/>
      <c r="E487" s="5"/>
      <c r="F487" s="5"/>
      <c r="G487" s="70">
        <f>SUM(G490+G497)</f>
        <v>999</v>
      </c>
    </row>
    <row r="488" spans="1:7" ht="51">
      <c r="A488" s="8" t="s">
        <v>21</v>
      </c>
      <c r="B488" s="2">
        <v>845</v>
      </c>
      <c r="C488" s="3" t="s">
        <v>39</v>
      </c>
      <c r="D488" s="3" t="s">
        <v>51</v>
      </c>
      <c r="E488" s="3"/>
      <c r="F488" s="4"/>
      <c r="G488" s="6">
        <f>SUM(G490)</f>
        <v>996.5</v>
      </c>
    </row>
    <row r="489" spans="1:7" ht="12.75">
      <c r="A489" s="8" t="s">
        <v>309</v>
      </c>
      <c r="B489" s="2">
        <v>845</v>
      </c>
      <c r="C489" s="3" t="s">
        <v>39</v>
      </c>
      <c r="D489" s="3" t="s">
        <v>51</v>
      </c>
      <c r="E489" s="3" t="s">
        <v>332</v>
      </c>
      <c r="F489" s="4"/>
      <c r="G489" s="6">
        <f>SUM(G490)</f>
        <v>996.5</v>
      </c>
    </row>
    <row r="490" spans="1:7" ht="12.75">
      <c r="A490" s="8" t="s">
        <v>42</v>
      </c>
      <c r="B490" s="2">
        <v>845</v>
      </c>
      <c r="C490" s="3" t="s">
        <v>39</v>
      </c>
      <c r="D490" s="3" t="s">
        <v>51</v>
      </c>
      <c r="E490" s="3" t="s">
        <v>333</v>
      </c>
      <c r="F490" s="4"/>
      <c r="G490" s="6">
        <f>SUM(G491:G493)</f>
        <v>996.5</v>
      </c>
    </row>
    <row r="491" spans="1:7" ht="63.75">
      <c r="A491" s="8" t="s">
        <v>254</v>
      </c>
      <c r="B491" s="2">
        <v>845</v>
      </c>
      <c r="C491" s="3" t="s">
        <v>39</v>
      </c>
      <c r="D491" s="3" t="s">
        <v>51</v>
      </c>
      <c r="E491" s="3" t="s">
        <v>333</v>
      </c>
      <c r="F491" s="3" t="s">
        <v>255</v>
      </c>
      <c r="G491" s="6">
        <v>969</v>
      </c>
    </row>
    <row r="492" spans="1:7" ht="25.5">
      <c r="A492" s="8" t="s">
        <v>256</v>
      </c>
      <c r="B492" s="2">
        <v>845</v>
      </c>
      <c r="C492" s="3" t="s">
        <v>39</v>
      </c>
      <c r="D492" s="3" t="s">
        <v>51</v>
      </c>
      <c r="E492" s="3" t="s">
        <v>333</v>
      </c>
      <c r="F492" s="3" t="s">
        <v>251</v>
      </c>
      <c r="G492" s="6">
        <v>24.5</v>
      </c>
    </row>
    <row r="493" spans="1:7" ht="12.75">
      <c r="A493" s="8" t="s">
        <v>257</v>
      </c>
      <c r="B493" s="2">
        <v>845</v>
      </c>
      <c r="C493" s="3" t="s">
        <v>39</v>
      </c>
      <c r="D493" s="3" t="s">
        <v>51</v>
      </c>
      <c r="E493" s="3" t="s">
        <v>333</v>
      </c>
      <c r="F493" s="3" t="s">
        <v>252</v>
      </c>
      <c r="G493" s="6">
        <v>3</v>
      </c>
    </row>
    <row r="494" spans="1:7" ht="12.75">
      <c r="A494" s="8" t="s">
        <v>6</v>
      </c>
      <c r="B494" s="2">
        <v>845</v>
      </c>
      <c r="C494" s="3" t="s">
        <v>39</v>
      </c>
      <c r="D494" s="3" t="s">
        <v>23</v>
      </c>
      <c r="E494" s="3"/>
      <c r="F494" s="3"/>
      <c r="G494" s="6">
        <f>SUM(G497)</f>
        <v>2.5</v>
      </c>
    </row>
    <row r="495" spans="1:7" ht="12.75">
      <c r="A495" s="8" t="s">
        <v>309</v>
      </c>
      <c r="B495" s="2">
        <v>845</v>
      </c>
      <c r="C495" s="3" t="s">
        <v>39</v>
      </c>
      <c r="D495" s="3" t="s">
        <v>23</v>
      </c>
      <c r="E495" s="3" t="s">
        <v>332</v>
      </c>
      <c r="F495" s="3"/>
      <c r="G495" s="6">
        <f>SUM(G497)</f>
        <v>2.5</v>
      </c>
    </row>
    <row r="496" spans="1:7" ht="12.75">
      <c r="A496" s="8" t="s">
        <v>442</v>
      </c>
      <c r="B496" s="2">
        <v>845</v>
      </c>
      <c r="C496" s="3" t="s">
        <v>39</v>
      </c>
      <c r="D496" s="3" t="s">
        <v>23</v>
      </c>
      <c r="E496" s="3" t="s">
        <v>366</v>
      </c>
      <c r="F496" s="3"/>
      <c r="G496" s="6">
        <f>SUM(G497)</f>
        <v>2.5</v>
      </c>
    </row>
    <row r="497" spans="1:7" ht="25.5">
      <c r="A497" s="8" t="s">
        <v>256</v>
      </c>
      <c r="B497" s="2">
        <v>845</v>
      </c>
      <c r="C497" s="3" t="s">
        <v>39</v>
      </c>
      <c r="D497" s="3" t="s">
        <v>23</v>
      </c>
      <c r="E497" s="3" t="s">
        <v>366</v>
      </c>
      <c r="F497" s="3" t="s">
        <v>251</v>
      </c>
      <c r="G497" s="6">
        <v>2.5</v>
      </c>
    </row>
    <row r="498" spans="1:7" ht="15">
      <c r="A498" s="33" t="s">
        <v>277</v>
      </c>
      <c r="B498" s="84"/>
      <c r="C498" s="84"/>
      <c r="D498" s="84"/>
      <c r="E498" s="84"/>
      <c r="F498" s="84"/>
      <c r="G498" s="34">
        <f>SUM(G450+G419+G360+G277+G217+G200+G175+G14+G486)</f>
        <v>1206891.2800000003</v>
      </c>
    </row>
  </sheetData>
  <sheetProtection/>
  <mergeCells count="10">
    <mergeCell ref="A1:G1"/>
    <mergeCell ref="A2:G2"/>
    <mergeCell ref="A3:G3"/>
    <mergeCell ref="A10:G10"/>
    <mergeCell ref="A4:G4"/>
    <mergeCell ref="A5:G5"/>
    <mergeCell ref="A9:G9"/>
    <mergeCell ref="A6:G6"/>
    <mergeCell ref="A7:F7"/>
    <mergeCell ref="A8:G8"/>
  </mergeCells>
  <printOptions/>
  <pageMargins left="0.7086614173228347" right="0.11811023622047245" top="0.7480314960629921" bottom="0.35433070866141736" header="0.31496062992125984" footer="0.31496062992125984"/>
  <pageSetup fitToHeight="6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46.875" style="0" customWidth="1"/>
    <col min="2" max="2" width="13.25390625" style="0" customWidth="1"/>
    <col min="3" max="3" width="12.125" style="0" customWidth="1"/>
    <col min="4" max="4" width="16.375" style="9" customWidth="1"/>
  </cols>
  <sheetData>
    <row r="1" spans="1:4" ht="12.75">
      <c r="A1" s="1"/>
      <c r="B1" s="81"/>
      <c r="C1" s="103" t="s">
        <v>215</v>
      </c>
      <c r="D1" s="103"/>
    </row>
    <row r="2" spans="1:4" ht="12.75">
      <c r="A2" s="103" t="s">
        <v>250</v>
      </c>
      <c r="B2" s="109"/>
      <c r="C2" s="109"/>
      <c r="D2" s="109"/>
    </row>
    <row r="3" spans="1:4" ht="12.75">
      <c r="A3" s="103" t="s">
        <v>238</v>
      </c>
      <c r="B3" s="109"/>
      <c r="C3" s="109"/>
      <c r="D3" s="109"/>
    </row>
    <row r="4" spans="1:4" ht="12.75">
      <c r="A4" s="103" t="s">
        <v>105</v>
      </c>
      <c r="B4" s="103"/>
      <c r="C4" s="103"/>
      <c r="D4" s="103"/>
    </row>
    <row r="5" spans="1:4" ht="12.75">
      <c r="A5" s="110" t="s">
        <v>644</v>
      </c>
      <c r="B5" s="111"/>
      <c r="C5" s="111"/>
      <c r="D5" s="111"/>
    </row>
    <row r="6" spans="1:4" ht="12.75">
      <c r="A6" s="103" t="s">
        <v>638</v>
      </c>
      <c r="B6" s="109"/>
      <c r="C6" s="109"/>
      <c r="D6" s="109"/>
    </row>
    <row r="7" spans="1:4" ht="12.75">
      <c r="A7" s="1"/>
      <c r="B7" s="66"/>
      <c r="C7" s="66"/>
      <c r="D7" s="66"/>
    </row>
    <row r="8" spans="1:4" ht="15">
      <c r="A8" s="1" t="s">
        <v>655</v>
      </c>
      <c r="B8" s="82"/>
      <c r="C8" s="82"/>
      <c r="D8" s="83"/>
    </row>
    <row r="9" spans="1:4" ht="15.75">
      <c r="A9" s="104" t="s">
        <v>213</v>
      </c>
      <c r="B9" s="104"/>
      <c r="C9" s="104"/>
      <c r="D9" s="104"/>
    </row>
    <row r="10" spans="1:4" ht="43.5" customHeight="1">
      <c r="A10" s="101" t="s">
        <v>637</v>
      </c>
      <c r="B10" s="101"/>
      <c r="C10" s="101"/>
      <c r="D10" s="101"/>
    </row>
    <row r="11" spans="1:4" ht="15.75">
      <c r="A11" s="108"/>
      <c r="B11" s="108"/>
      <c r="C11" s="108"/>
      <c r="D11" s="108"/>
    </row>
    <row r="12" spans="1:4" ht="15.75">
      <c r="A12" s="35"/>
      <c r="B12" s="35"/>
      <c r="C12" s="35"/>
      <c r="D12" s="36" t="s">
        <v>16</v>
      </c>
    </row>
    <row r="13" spans="1:6" ht="31.5">
      <c r="A13" s="37" t="s">
        <v>34</v>
      </c>
      <c r="B13" s="37" t="s">
        <v>40</v>
      </c>
      <c r="C13" s="37" t="s">
        <v>35</v>
      </c>
      <c r="D13" s="38" t="s">
        <v>214</v>
      </c>
      <c r="E13" s="14"/>
      <c r="F13" s="15"/>
    </row>
    <row r="14" spans="1:4" ht="15">
      <c r="A14" s="20"/>
      <c r="B14" s="20"/>
      <c r="C14" s="20"/>
      <c r="D14" s="21"/>
    </row>
    <row r="15" spans="1:4" s="11" customFormat="1" ht="14.25">
      <c r="A15" s="22" t="s">
        <v>38</v>
      </c>
      <c r="B15" s="23" t="s">
        <v>39</v>
      </c>
      <c r="C15" s="24"/>
      <c r="D15" s="25">
        <f>SUM(D16+D18+D20+D22+D17+D21+D19)</f>
        <v>76299.5</v>
      </c>
    </row>
    <row r="16" spans="1:4" ht="45">
      <c r="A16" s="26" t="s">
        <v>18</v>
      </c>
      <c r="B16" s="27" t="s">
        <v>39</v>
      </c>
      <c r="C16" s="27" t="s">
        <v>48</v>
      </c>
      <c r="D16" s="28">
        <v>3428.4</v>
      </c>
    </row>
    <row r="17" spans="1:4" ht="60">
      <c r="A17" s="26" t="s">
        <v>19</v>
      </c>
      <c r="B17" s="27" t="s">
        <v>39</v>
      </c>
      <c r="C17" s="27" t="s">
        <v>50</v>
      </c>
      <c r="D17" s="28">
        <v>15954.1</v>
      </c>
    </row>
    <row r="18" spans="1:4" ht="60">
      <c r="A18" s="26" t="s">
        <v>20</v>
      </c>
      <c r="B18" s="27" t="s">
        <v>39</v>
      </c>
      <c r="C18" s="27" t="s">
        <v>41</v>
      </c>
      <c r="D18" s="28">
        <v>24880</v>
      </c>
    </row>
    <row r="19" spans="1:4" ht="15">
      <c r="A19" s="26" t="s">
        <v>46</v>
      </c>
      <c r="B19" s="27" t="s">
        <v>39</v>
      </c>
      <c r="C19" s="27" t="s">
        <v>47</v>
      </c>
      <c r="D19" s="28">
        <v>29</v>
      </c>
    </row>
    <row r="20" spans="1:4" ht="46.5" customHeight="1">
      <c r="A20" s="26" t="s">
        <v>21</v>
      </c>
      <c r="B20" s="27" t="s">
        <v>39</v>
      </c>
      <c r="C20" s="27" t="s">
        <v>51</v>
      </c>
      <c r="D20" s="28">
        <v>8688</v>
      </c>
    </row>
    <row r="21" spans="1:4" ht="23.25" customHeight="1">
      <c r="A21" s="26" t="s">
        <v>104</v>
      </c>
      <c r="B21" s="27" t="s">
        <v>39</v>
      </c>
      <c r="C21" s="27" t="s">
        <v>53</v>
      </c>
      <c r="D21" s="28">
        <v>12</v>
      </c>
    </row>
    <row r="22" spans="1:4" ht="15">
      <c r="A22" s="26" t="s">
        <v>6</v>
      </c>
      <c r="B22" s="27" t="s">
        <v>39</v>
      </c>
      <c r="C22" s="27" t="s">
        <v>23</v>
      </c>
      <c r="D22" s="28">
        <v>23308</v>
      </c>
    </row>
    <row r="23" spans="1:4" ht="15">
      <c r="A23" s="22" t="s">
        <v>24</v>
      </c>
      <c r="B23" s="29" t="s">
        <v>48</v>
      </c>
      <c r="C23" s="27"/>
      <c r="D23" s="25">
        <v>1652.9</v>
      </c>
    </row>
    <row r="24" spans="1:4" ht="15">
      <c r="A24" s="19" t="s">
        <v>25</v>
      </c>
      <c r="B24" s="27" t="s">
        <v>48</v>
      </c>
      <c r="C24" s="27" t="s">
        <v>50</v>
      </c>
      <c r="D24" s="28" t="s">
        <v>618</v>
      </c>
    </row>
    <row r="25" spans="1:5" s="11" customFormat="1" ht="29.25">
      <c r="A25" s="30" t="s">
        <v>67</v>
      </c>
      <c r="B25" s="29" t="s">
        <v>50</v>
      </c>
      <c r="C25" s="27"/>
      <c r="D25" s="25">
        <f>SUM(D26+D28+D27)</f>
        <v>10380.2</v>
      </c>
      <c r="E25" s="12"/>
    </row>
    <row r="26" spans="1:5" s="11" customFormat="1" ht="45">
      <c r="A26" s="26" t="s">
        <v>68</v>
      </c>
      <c r="B26" s="27" t="s">
        <v>50</v>
      </c>
      <c r="C26" s="27" t="s">
        <v>52</v>
      </c>
      <c r="D26" s="28" t="s">
        <v>619</v>
      </c>
      <c r="E26" s="12"/>
    </row>
    <row r="27" spans="1:5" s="11" customFormat="1" ht="15">
      <c r="A27" s="26" t="s">
        <v>370</v>
      </c>
      <c r="B27" s="27" t="s">
        <v>50</v>
      </c>
      <c r="C27" s="27" t="s">
        <v>44</v>
      </c>
      <c r="D27" s="28" t="s">
        <v>620</v>
      </c>
      <c r="E27" s="12"/>
    </row>
    <row r="28" spans="1:5" s="11" customFormat="1" ht="30.75" customHeight="1">
      <c r="A28" s="26" t="s">
        <v>292</v>
      </c>
      <c r="B28" s="27" t="s">
        <v>50</v>
      </c>
      <c r="C28" s="27" t="s">
        <v>43</v>
      </c>
      <c r="D28" s="28" t="s">
        <v>621</v>
      </c>
      <c r="E28" s="12"/>
    </row>
    <row r="29" spans="1:5" s="11" customFormat="1" ht="15">
      <c r="A29" s="30" t="s">
        <v>7</v>
      </c>
      <c r="B29" s="29" t="s">
        <v>41</v>
      </c>
      <c r="C29" s="27"/>
      <c r="D29" s="25">
        <f>SUM(D33+D32+D30+D31)</f>
        <v>37743.8</v>
      </c>
      <c r="E29" s="12"/>
    </row>
    <row r="30" spans="1:5" s="11" customFormat="1" ht="15">
      <c r="A30" s="26" t="s">
        <v>99</v>
      </c>
      <c r="B30" s="27" t="s">
        <v>41</v>
      </c>
      <c r="C30" s="27" t="s">
        <v>47</v>
      </c>
      <c r="D30" s="28">
        <v>12462.5</v>
      </c>
      <c r="E30" s="12"/>
    </row>
    <row r="31" spans="1:5" s="11" customFormat="1" ht="15">
      <c r="A31" s="26" t="s">
        <v>448</v>
      </c>
      <c r="B31" s="27" t="s">
        <v>41</v>
      </c>
      <c r="C31" s="27" t="s">
        <v>51</v>
      </c>
      <c r="D31" s="28">
        <v>150</v>
      </c>
      <c r="E31" s="12"/>
    </row>
    <row r="32" spans="1:5" s="11" customFormat="1" ht="15">
      <c r="A32" s="26" t="s">
        <v>267</v>
      </c>
      <c r="B32" s="27" t="s">
        <v>41</v>
      </c>
      <c r="C32" s="27" t="s">
        <v>52</v>
      </c>
      <c r="D32" s="28">
        <v>24080.3</v>
      </c>
      <c r="E32" s="12"/>
    </row>
    <row r="33" spans="1:5" s="11" customFormat="1" ht="30">
      <c r="A33" s="26" t="s">
        <v>69</v>
      </c>
      <c r="B33" s="27" t="s">
        <v>41</v>
      </c>
      <c r="C33" s="27" t="s">
        <v>70</v>
      </c>
      <c r="D33" s="28">
        <v>1051</v>
      </c>
      <c r="E33" s="12"/>
    </row>
    <row r="34" spans="1:4" ht="15">
      <c r="A34" s="30" t="s">
        <v>79</v>
      </c>
      <c r="B34" s="29" t="s">
        <v>47</v>
      </c>
      <c r="C34" s="27"/>
      <c r="D34" s="25">
        <f>SUM(D35:D37)</f>
        <v>22374.8</v>
      </c>
    </row>
    <row r="35" spans="1:4" ht="15">
      <c r="A35" s="26" t="s">
        <v>33</v>
      </c>
      <c r="B35" s="27" t="s">
        <v>47</v>
      </c>
      <c r="C35" s="27" t="s">
        <v>39</v>
      </c>
      <c r="D35" s="28">
        <v>15984</v>
      </c>
    </row>
    <row r="36" spans="1:6" ht="15">
      <c r="A36" s="26" t="s">
        <v>81</v>
      </c>
      <c r="B36" s="27" t="s">
        <v>47</v>
      </c>
      <c r="C36" s="27" t="s">
        <v>48</v>
      </c>
      <c r="D36" s="28">
        <v>3004.2</v>
      </c>
      <c r="F36" s="9"/>
    </row>
    <row r="37" spans="1:4" ht="15">
      <c r="A37" s="26" t="s">
        <v>101</v>
      </c>
      <c r="B37" s="27" t="s">
        <v>47</v>
      </c>
      <c r="C37" s="27" t="s">
        <v>50</v>
      </c>
      <c r="D37" s="28">
        <v>3386.6</v>
      </c>
    </row>
    <row r="38" spans="1:4" ht="14.25">
      <c r="A38" s="30" t="s">
        <v>94</v>
      </c>
      <c r="B38" s="29" t="s">
        <v>51</v>
      </c>
      <c r="C38" s="29"/>
      <c r="D38" s="25">
        <f>SUM(D39)</f>
        <v>7393.8</v>
      </c>
    </row>
    <row r="39" spans="1:4" ht="30">
      <c r="A39" s="26" t="s">
        <v>76</v>
      </c>
      <c r="B39" s="27" t="s">
        <v>51</v>
      </c>
      <c r="C39" s="27" t="s">
        <v>50</v>
      </c>
      <c r="D39" s="28">
        <v>7393.8</v>
      </c>
    </row>
    <row r="40" spans="1:4" s="11" customFormat="1" ht="18.75" customHeight="1">
      <c r="A40" s="30" t="s">
        <v>59</v>
      </c>
      <c r="B40" s="29" t="s">
        <v>53</v>
      </c>
      <c r="C40" s="29"/>
      <c r="D40" s="25">
        <f>SUM(D41:D44)</f>
        <v>830616.2999999999</v>
      </c>
    </row>
    <row r="41" spans="1:4" ht="15">
      <c r="A41" s="26" t="s">
        <v>60</v>
      </c>
      <c r="B41" s="27" t="s">
        <v>53</v>
      </c>
      <c r="C41" s="27" t="s">
        <v>39</v>
      </c>
      <c r="D41" s="28">
        <v>234113.6</v>
      </c>
    </row>
    <row r="42" spans="1:4" ht="15">
      <c r="A42" s="26" t="s">
        <v>54</v>
      </c>
      <c r="B42" s="27" t="s">
        <v>53</v>
      </c>
      <c r="C42" s="27" t="s">
        <v>48</v>
      </c>
      <c r="D42" s="31">
        <v>537134.5</v>
      </c>
    </row>
    <row r="43" spans="1:4" ht="15">
      <c r="A43" s="26" t="s">
        <v>17</v>
      </c>
      <c r="B43" s="27" t="s">
        <v>53</v>
      </c>
      <c r="C43" s="27" t="s">
        <v>53</v>
      </c>
      <c r="D43" s="31">
        <v>30386</v>
      </c>
    </row>
    <row r="44" spans="1:4" ht="15">
      <c r="A44" s="26" t="s">
        <v>55</v>
      </c>
      <c r="B44" s="27" t="s">
        <v>53</v>
      </c>
      <c r="C44" s="27" t="s">
        <v>52</v>
      </c>
      <c r="D44" s="31">
        <v>28982.2</v>
      </c>
    </row>
    <row r="45" spans="1:4" ht="14.25">
      <c r="A45" s="32" t="s">
        <v>8</v>
      </c>
      <c r="B45" s="29" t="s">
        <v>58</v>
      </c>
      <c r="C45" s="29"/>
      <c r="D45" s="25">
        <f>SUM(D46:D48)</f>
        <v>125473.4</v>
      </c>
    </row>
    <row r="46" spans="1:4" ht="15">
      <c r="A46" s="26" t="s">
        <v>57</v>
      </c>
      <c r="B46" s="27" t="s">
        <v>58</v>
      </c>
      <c r="C46" s="27" t="s">
        <v>39</v>
      </c>
      <c r="D46" s="31">
        <v>117702.9</v>
      </c>
    </row>
    <row r="47" spans="1:4" ht="15">
      <c r="A47" s="26" t="s">
        <v>9</v>
      </c>
      <c r="B47" s="27" t="s">
        <v>58</v>
      </c>
      <c r="C47" s="27" t="s">
        <v>48</v>
      </c>
      <c r="D47" s="28">
        <v>4141.5</v>
      </c>
    </row>
    <row r="48" spans="1:4" ht="30">
      <c r="A48" s="26" t="s">
        <v>10</v>
      </c>
      <c r="B48" s="27" t="s">
        <v>58</v>
      </c>
      <c r="C48" s="27" t="s">
        <v>41</v>
      </c>
      <c r="D48" s="28">
        <v>3629</v>
      </c>
    </row>
    <row r="49" spans="1:4" ht="14.25">
      <c r="A49" s="30" t="s">
        <v>73</v>
      </c>
      <c r="B49" s="29" t="s">
        <v>52</v>
      </c>
      <c r="C49" s="29"/>
      <c r="D49" s="25">
        <f>SUM(D50)</f>
        <v>795.2</v>
      </c>
    </row>
    <row r="50" spans="1:4" ht="15">
      <c r="A50" s="26" t="s">
        <v>74</v>
      </c>
      <c r="B50" s="27" t="s">
        <v>52</v>
      </c>
      <c r="C50" s="27" t="s">
        <v>53</v>
      </c>
      <c r="D50" s="28">
        <v>795.2</v>
      </c>
    </row>
    <row r="51" spans="1:4" ht="19.5" customHeight="1">
      <c r="A51" s="30" t="s">
        <v>63</v>
      </c>
      <c r="B51" s="29" t="s">
        <v>44</v>
      </c>
      <c r="C51" s="29"/>
      <c r="D51" s="25">
        <f>SUM(D52:D53)</f>
        <v>25429.4</v>
      </c>
    </row>
    <row r="52" spans="1:4" ht="15">
      <c r="A52" s="26" t="s">
        <v>56</v>
      </c>
      <c r="B52" s="27" t="s">
        <v>44</v>
      </c>
      <c r="C52" s="27" t="s">
        <v>50</v>
      </c>
      <c r="D52" s="28">
        <v>14169.5</v>
      </c>
    </row>
    <row r="53" spans="1:4" ht="15">
      <c r="A53" s="26" t="s">
        <v>274</v>
      </c>
      <c r="B53" s="27" t="s">
        <v>44</v>
      </c>
      <c r="C53" s="27" t="s">
        <v>41</v>
      </c>
      <c r="D53" s="28">
        <v>11259.9</v>
      </c>
    </row>
    <row r="54" spans="1:4" ht="15">
      <c r="A54" s="30" t="s">
        <v>61</v>
      </c>
      <c r="B54" s="29" t="s">
        <v>62</v>
      </c>
      <c r="C54" s="27"/>
      <c r="D54" s="25">
        <f>SUM(D55)</f>
        <v>9177.7</v>
      </c>
    </row>
    <row r="55" spans="1:4" ht="15">
      <c r="A55" s="26" t="s">
        <v>13</v>
      </c>
      <c r="B55" s="27" t="s">
        <v>62</v>
      </c>
      <c r="C55" s="27" t="s">
        <v>48</v>
      </c>
      <c r="D55" s="28">
        <v>9177.7</v>
      </c>
    </row>
    <row r="56" spans="1:4" ht="27" customHeight="1">
      <c r="A56" s="30" t="s">
        <v>14</v>
      </c>
      <c r="B56" s="29" t="s">
        <v>43</v>
      </c>
      <c r="C56" s="29"/>
      <c r="D56" s="25">
        <f>SUM(D57:D58)</f>
        <v>59554.3</v>
      </c>
    </row>
    <row r="57" spans="1:4" ht="30">
      <c r="A57" s="26" t="s">
        <v>15</v>
      </c>
      <c r="B57" s="27" t="s">
        <v>43</v>
      </c>
      <c r="C57" s="27" t="s">
        <v>39</v>
      </c>
      <c r="D57" s="28">
        <v>43268</v>
      </c>
    </row>
    <row r="58" spans="1:4" ht="30">
      <c r="A58" s="26" t="s">
        <v>622</v>
      </c>
      <c r="B58" s="27" t="s">
        <v>43</v>
      </c>
      <c r="C58" s="27" t="s">
        <v>50</v>
      </c>
      <c r="D58" s="28">
        <v>16286.3</v>
      </c>
    </row>
    <row r="59" spans="1:4" ht="21" customHeight="1">
      <c r="A59" s="33" t="s">
        <v>237</v>
      </c>
      <c r="B59" s="84"/>
      <c r="C59" s="84"/>
      <c r="D59" s="34">
        <f>SUM(D56+D54+D51+D49+D45+D40+D38+D34+D29+D25+D23+D15)</f>
        <v>1206891.2999999998</v>
      </c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</sheetData>
  <sheetProtection/>
  <mergeCells count="9">
    <mergeCell ref="C1:D1"/>
    <mergeCell ref="A4:D4"/>
    <mergeCell ref="A11:D11"/>
    <mergeCell ref="A9:D9"/>
    <mergeCell ref="A10:D10"/>
    <mergeCell ref="A2:D2"/>
    <mergeCell ref="A6:D6"/>
    <mergeCell ref="A3:D3"/>
    <mergeCell ref="A5:D5"/>
  </mergeCells>
  <printOptions/>
  <pageMargins left="0.7874015748031497" right="0.1968503937007874" top="0.984251968503937" bottom="0.984251968503937" header="0.5118110236220472" footer="0.5118110236220472"/>
  <pageSetup fitToHeight="5" horizontalDpi="600" verticalDpi="600" orientation="portrait" paperSize="9" scale="90" r:id="rId1"/>
  <ignoredErrors>
    <ignoredError sqref="D24 D26:D27 D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6.25390625" style="0" customWidth="1"/>
    <col min="2" max="2" width="20.875" style="0" customWidth="1"/>
    <col min="3" max="3" width="25.00390625" style="7" customWidth="1"/>
    <col min="4" max="4" width="16.125" style="0" customWidth="1"/>
  </cols>
  <sheetData>
    <row r="1" spans="1:4" ht="12.75">
      <c r="A1" s="71"/>
      <c r="B1" s="71"/>
      <c r="C1" s="120" t="s">
        <v>102</v>
      </c>
      <c r="D1" s="120"/>
    </row>
    <row r="2" spans="1:4" ht="12.75">
      <c r="A2" s="71"/>
      <c r="B2" s="71"/>
      <c r="C2" s="120" t="s">
        <v>250</v>
      </c>
      <c r="D2" s="120"/>
    </row>
    <row r="3" spans="1:4" ht="12.75">
      <c r="A3" s="120" t="s">
        <v>238</v>
      </c>
      <c r="B3" s="120"/>
      <c r="C3" s="120"/>
      <c r="D3" s="120"/>
    </row>
    <row r="4" spans="1:4" ht="12.75">
      <c r="A4" s="120" t="s">
        <v>239</v>
      </c>
      <c r="B4" s="120"/>
      <c r="C4" s="120"/>
      <c r="D4" s="120"/>
    </row>
    <row r="5" spans="1:4" ht="12.75">
      <c r="A5" s="120" t="s">
        <v>644</v>
      </c>
      <c r="B5" s="122"/>
      <c r="C5" s="122"/>
      <c r="D5" s="122"/>
    </row>
    <row r="6" spans="1:4" ht="12.75">
      <c r="A6" s="71"/>
      <c r="B6" s="71"/>
      <c r="C6" s="120" t="s">
        <v>635</v>
      </c>
      <c r="D6" s="120"/>
    </row>
    <row r="7" spans="1:4" ht="12.75">
      <c r="A7" s="1"/>
      <c r="B7" s="1"/>
      <c r="C7" s="72"/>
      <c r="D7" s="72"/>
    </row>
    <row r="8" spans="1:4" ht="12.75">
      <c r="A8" s="1" t="s">
        <v>655</v>
      </c>
      <c r="B8" s="1"/>
      <c r="C8" s="121"/>
      <c r="D8" s="121"/>
    </row>
    <row r="9" spans="1:4" ht="15.75">
      <c r="A9" s="112" t="s">
        <v>65</v>
      </c>
      <c r="B9" s="112"/>
      <c r="C9" s="112"/>
      <c r="D9" s="109"/>
    </row>
    <row r="10" spans="1:4" ht="30.75" customHeight="1">
      <c r="A10" s="118" t="s">
        <v>241</v>
      </c>
      <c r="B10" s="118"/>
      <c r="C10" s="118"/>
      <c r="D10" s="118"/>
    </row>
    <row r="11" spans="1:4" ht="15.75">
      <c r="A11" s="112" t="s">
        <v>636</v>
      </c>
      <c r="B11" s="119"/>
      <c r="C11" s="119"/>
      <c r="D11" s="119"/>
    </row>
    <row r="12" spans="1:4" ht="18.75">
      <c r="A12" s="73"/>
      <c r="B12" s="73"/>
      <c r="C12" s="74"/>
      <c r="D12" s="73"/>
    </row>
    <row r="13" spans="1:4" ht="12.75">
      <c r="A13" s="1"/>
      <c r="B13" s="1"/>
      <c r="C13" s="18"/>
      <c r="D13" s="1" t="s">
        <v>16</v>
      </c>
    </row>
    <row r="14" spans="1:4" ht="12.75">
      <c r="A14" s="115" t="s">
        <v>64</v>
      </c>
      <c r="B14" s="113" t="s">
        <v>108</v>
      </c>
      <c r="C14" s="113" t="s">
        <v>222</v>
      </c>
      <c r="D14" s="113" t="s">
        <v>214</v>
      </c>
    </row>
    <row r="15" spans="1:4" ht="54" customHeight="1">
      <c r="A15" s="116"/>
      <c r="B15" s="114"/>
      <c r="C15" s="114"/>
      <c r="D15" s="117"/>
    </row>
    <row r="16" spans="1:4" ht="25.5">
      <c r="A16" s="13" t="s">
        <v>223</v>
      </c>
      <c r="B16" s="75" t="s">
        <v>219</v>
      </c>
      <c r="C16" s="76" t="s">
        <v>225</v>
      </c>
      <c r="D16" s="77">
        <v>2411.6</v>
      </c>
    </row>
    <row r="17" spans="1:4" ht="12.75">
      <c r="A17" s="1"/>
      <c r="B17" s="4"/>
      <c r="C17" s="2"/>
      <c r="D17" s="1"/>
    </row>
    <row r="18" spans="1:4" ht="27" hidden="1">
      <c r="A18" s="78" t="s">
        <v>27</v>
      </c>
      <c r="B18" s="79"/>
      <c r="C18" s="2" t="s">
        <v>30</v>
      </c>
      <c r="D18" s="1"/>
    </row>
    <row r="19" spans="1:4" ht="25.5" hidden="1">
      <c r="A19" s="45" t="s">
        <v>28</v>
      </c>
      <c r="B19" s="80"/>
      <c r="C19" s="2" t="s">
        <v>31</v>
      </c>
      <c r="D19" s="1"/>
    </row>
    <row r="20" spans="1:4" ht="38.25" hidden="1">
      <c r="A20" s="45" t="s">
        <v>29</v>
      </c>
      <c r="B20" s="80"/>
      <c r="C20" s="2" t="s">
        <v>32</v>
      </c>
      <c r="D20" s="2"/>
    </row>
    <row r="21" spans="1:4" ht="25.5">
      <c r="A21" s="8" t="s">
        <v>224</v>
      </c>
      <c r="B21" s="75" t="s">
        <v>219</v>
      </c>
      <c r="C21" s="76" t="s">
        <v>226</v>
      </c>
      <c r="D21" s="2">
        <f>SUM(D25+D29)</f>
        <v>-2411.5999999998603</v>
      </c>
    </row>
    <row r="22" spans="1:4" ht="12.75">
      <c r="A22" s="1" t="s">
        <v>0</v>
      </c>
      <c r="B22" s="75" t="s">
        <v>219</v>
      </c>
      <c r="C22" s="76" t="s">
        <v>227</v>
      </c>
      <c r="D22" s="6">
        <f>SUM(D25)</f>
        <v>-1209302.9</v>
      </c>
    </row>
    <row r="23" spans="1:4" ht="12.75">
      <c r="A23" s="1" t="s">
        <v>1</v>
      </c>
      <c r="B23" s="75" t="s">
        <v>219</v>
      </c>
      <c r="C23" s="76" t="s">
        <v>228</v>
      </c>
      <c r="D23" s="6">
        <f>SUM(D25)</f>
        <v>-1209302.9</v>
      </c>
    </row>
    <row r="24" spans="1:4" ht="25.5">
      <c r="A24" s="8" t="s">
        <v>2</v>
      </c>
      <c r="B24" s="75" t="s">
        <v>219</v>
      </c>
      <c r="C24" s="76" t="s">
        <v>229</v>
      </c>
      <c r="D24" s="6">
        <f>SUM(D25)</f>
        <v>-1209302.9</v>
      </c>
    </row>
    <row r="25" spans="1:4" ht="25.5">
      <c r="A25" s="8" t="s">
        <v>72</v>
      </c>
      <c r="B25" s="75" t="s">
        <v>219</v>
      </c>
      <c r="C25" s="76" t="s">
        <v>230</v>
      </c>
      <c r="D25" s="6">
        <v>-1209302.9</v>
      </c>
    </row>
    <row r="26" spans="1:4" ht="12.75">
      <c r="A26" s="1" t="s">
        <v>3</v>
      </c>
      <c r="B26" s="75" t="s">
        <v>219</v>
      </c>
      <c r="C26" s="76" t="s">
        <v>234</v>
      </c>
      <c r="D26" s="2">
        <f>SUM(D29)</f>
        <v>1206891.3</v>
      </c>
    </row>
    <row r="27" spans="1:4" ht="12.75">
      <c r="A27" s="1" t="s">
        <v>4</v>
      </c>
      <c r="B27" s="75" t="s">
        <v>219</v>
      </c>
      <c r="C27" s="76" t="s">
        <v>231</v>
      </c>
      <c r="D27" s="2">
        <f>SUM(D29)</f>
        <v>1206891.3</v>
      </c>
    </row>
    <row r="28" spans="1:4" ht="25.5">
      <c r="A28" s="8" t="s">
        <v>5</v>
      </c>
      <c r="B28" s="75" t="s">
        <v>219</v>
      </c>
      <c r="C28" s="76" t="s">
        <v>232</v>
      </c>
      <c r="D28" s="2">
        <f>SUM(D29)</f>
        <v>1206891.3</v>
      </c>
    </row>
    <row r="29" spans="1:4" ht="25.5">
      <c r="A29" s="8" t="s">
        <v>71</v>
      </c>
      <c r="B29" s="75" t="s">
        <v>219</v>
      </c>
      <c r="C29" s="76" t="s">
        <v>233</v>
      </c>
      <c r="D29" s="2">
        <v>1206891.3</v>
      </c>
    </row>
    <row r="30" spans="1:4" ht="12.75">
      <c r="A30" s="40"/>
      <c r="B30" s="41"/>
      <c r="C30" s="43"/>
      <c r="D30" s="42"/>
    </row>
  </sheetData>
  <sheetProtection/>
  <mergeCells count="14">
    <mergeCell ref="C2:D2"/>
    <mergeCell ref="C1:D1"/>
    <mergeCell ref="C8:D8"/>
    <mergeCell ref="A4:D4"/>
    <mergeCell ref="C6:D6"/>
    <mergeCell ref="A3:D3"/>
    <mergeCell ref="A5:D5"/>
    <mergeCell ref="A9:D9"/>
    <mergeCell ref="B14:B15"/>
    <mergeCell ref="A14:A15"/>
    <mergeCell ref="C14:C15"/>
    <mergeCell ref="D14:D15"/>
    <mergeCell ref="A10:D10"/>
    <mergeCell ref="A11:D11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30.375" style="0" customWidth="1"/>
    <col min="2" max="2" width="46.25390625" style="0" customWidth="1"/>
    <col min="3" max="3" width="22.25390625" style="0" customWidth="1"/>
  </cols>
  <sheetData>
    <row r="1" spans="1:3" ht="12.75">
      <c r="A1" s="105" t="s">
        <v>103</v>
      </c>
      <c r="B1" s="105"/>
      <c r="C1" s="105"/>
    </row>
    <row r="2" spans="1:3" ht="12.75">
      <c r="A2" s="105" t="s">
        <v>315</v>
      </c>
      <c r="B2" s="105"/>
      <c r="C2" s="105"/>
    </row>
    <row r="3" spans="1:3" ht="12.75">
      <c r="A3" s="105" t="s">
        <v>645</v>
      </c>
      <c r="B3" s="105"/>
      <c r="C3" s="105"/>
    </row>
    <row r="4" spans="1:3" ht="12.75">
      <c r="A4" s="105" t="s">
        <v>634</v>
      </c>
      <c r="B4" s="105"/>
      <c r="C4" s="105"/>
    </row>
    <row r="5" spans="1:3" ht="12.75">
      <c r="A5" s="2"/>
      <c r="B5" s="2"/>
      <c r="C5" s="2"/>
    </row>
    <row r="6" spans="1:3" ht="12.75">
      <c r="A6" s="126" t="s">
        <v>655</v>
      </c>
      <c r="B6" s="126"/>
      <c r="C6" s="126"/>
    </row>
    <row r="7" spans="1:3" ht="15.75">
      <c r="A7" s="104" t="s">
        <v>242</v>
      </c>
      <c r="B7" s="104"/>
      <c r="C7" s="104"/>
    </row>
    <row r="8" spans="1:3" ht="15.75">
      <c r="A8" s="104" t="s">
        <v>312</v>
      </c>
      <c r="B8" s="104"/>
      <c r="C8" s="104"/>
    </row>
    <row r="9" spans="1:3" ht="15.75">
      <c r="A9" s="104" t="s">
        <v>633</v>
      </c>
      <c r="B9" s="104"/>
      <c r="C9" s="104"/>
    </row>
    <row r="10" spans="1:3" ht="12.75">
      <c r="A10" s="1"/>
      <c r="B10" s="1"/>
      <c r="C10" s="1"/>
    </row>
    <row r="11" spans="1:3" ht="12.75">
      <c r="A11" s="60" t="s">
        <v>293</v>
      </c>
      <c r="B11" s="60"/>
      <c r="C11" s="60" t="s">
        <v>294</v>
      </c>
    </row>
    <row r="12" spans="1:3" ht="12.75">
      <c r="A12" s="61" t="s">
        <v>295</v>
      </c>
      <c r="B12" s="61" t="s">
        <v>243</v>
      </c>
      <c r="C12" s="61" t="s">
        <v>253</v>
      </c>
    </row>
    <row r="13" spans="1:3" ht="12.75">
      <c r="A13" s="44">
        <v>1</v>
      </c>
      <c r="B13" s="44">
        <v>2</v>
      </c>
      <c r="C13" s="44">
        <v>3</v>
      </c>
    </row>
    <row r="14" spans="1:3" ht="25.5">
      <c r="A14" s="62" t="s">
        <v>321</v>
      </c>
      <c r="B14" s="45" t="s">
        <v>313</v>
      </c>
      <c r="C14" s="50">
        <v>40.3</v>
      </c>
    </row>
    <row r="15" spans="1:3" ht="12.75">
      <c r="A15" s="62" t="s">
        <v>321</v>
      </c>
      <c r="B15" s="45" t="s">
        <v>647</v>
      </c>
      <c r="C15" s="49">
        <v>309.7</v>
      </c>
    </row>
    <row r="16" spans="1:3" ht="25.5">
      <c r="A16" s="62" t="s">
        <v>321</v>
      </c>
      <c r="B16" s="45" t="s">
        <v>648</v>
      </c>
      <c r="C16" s="49">
        <v>55.9</v>
      </c>
    </row>
    <row r="17" spans="1:3" ht="12.75">
      <c r="A17" s="62" t="s">
        <v>321</v>
      </c>
      <c r="B17" s="45" t="s">
        <v>649</v>
      </c>
      <c r="C17" s="49">
        <v>145</v>
      </c>
    </row>
    <row r="18" spans="1:3" ht="25.5">
      <c r="A18" s="62" t="s">
        <v>321</v>
      </c>
      <c r="B18" s="45" t="s">
        <v>623</v>
      </c>
      <c r="C18" s="49">
        <v>94.5</v>
      </c>
    </row>
    <row r="19" spans="1:3" ht="25.5">
      <c r="A19" s="62" t="s">
        <v>321</v>
      </c>
      <c r="B19" s="45" t="s">
        <v>652</v>
      </c>
      <c r="C19" s="49">
        <v>550.9</v>
      </c>
    </row>
    <row r="20" spans="1:3" ht="25.5">
      <c r="A20" s="62" t="s">
        <v>322</v>
      </c>
      <c r="B20" s="45" t="s">
        <v>651</v>
      </c>
      <c r="C20" s="49">
        <v>26.4</v>
      </c>
    </row>
    <row r="21" spans="1:3" ht="25.5">
      <c r="A21" s="94" t="s">
        <v>624</v>
      </c>
      <c r="B21" s="45" t="s">
        <v>650</v>
      </c>
      <c r="C21" s="49">
        <v>195.7</v>
      </c>
    </row>
    <row r="22" spans="1:3" ht="12.75">
      <c r="A22" s="62" t="s">
        <v>323</v>
      </c>
      <c r="B22" s="45" t="s">
        <v>565</v>
      </c>
      <c r="C22" s="49">
        <v>45</v>
      </c>
    </row>
    <row r="23" spans="1:3" ht="13.5">
      <c r="A23" s="64" t="s">
        <v>245</v>
      </c>
      <c r="B23" s="51"/>
      <c r="C23" s="52">
        <f>SUM(C14:C22)</f>
        <v>1463.4</v>
      </c>
    </row>
    <row r="24" spans="1:3" ht="25.5">
      <c r="A24" s="62" t="s">
        <v>324</v>
      </c>
      <c r="B24" s="45" t="s">
        <v>653</v>
      </c>
      <c r="C24" s="46">
        <v>12</v>
      </c>
    </row>
    <row r="25" spans="1:3" ht="12.75">
      <c r="A25" s="62" t="s">
        <v>625</v>
      </c>
      <c r="B25" s="45" t="s">
        <v>654</v>
      </c>
      <c r="C25" s="46">
        <v>85.3</v>
      </c>
    </row>
    <row r="26" spans="1:3" ht="13.5">
      <c r="A26" s="65" t="s">
        <v>244</v>
      </c>
      <c r="B26" s="47"/>
      <c r="C26" s="48">
        <f>SUM(C24:C25)</f>
        <v>97.3</v>
      </c>
    </row>
    <row r="27" spans="1:3" ht="63.75">
      <c r="A27" s="62" t="s">
        <v>326</v>
      </c>
      <c r="B27" s="45" t="s">
        <v>626</v>
      </c>
      <c r="C27" s="49">
        <v>71.2</v>
      </c>
    </row>
    <row r="28" spans="1:3" ht="51">
      <c r="A28" s="62" t="s">
        <v>627</v>
      </c>
      <c r="B28" s="45" t="s">
        <v>628</v>
      </c>
      <c r="C28" s="49">
        <v>150</v>
      </c>
    </row>
    <row r="29" spans="1:3" ht="51">
      <c r="A29" s="62" t="s">
        <v>325</v>
      </c>
      <c r="B29" s="45" t="s">
        <v>629</v>
      </c>
      <c r="C29" s="49">
        <v>78.3</v>
      </c>
    </row>
    <row r="30" spans="1:3" ht="13.5">
      <c r="A30" s="64" t="s">
        <v>246</v>
      </c>
      <c r="B30" s="53"/>
      <c r="C30" s="52">
        <f>SUM(C27:C29)</f>
        <v>299.5</v>
      </c>
    </row>
    <row r="31" spans="1:3" ht="12.75">
      <c r="A31" s="63" t="s">
        <v>327</v>
      </c>
      <c r="B31" s="45" t="s">
        <v>566</v>
      </c>
      <c r="C31" s="49">
        <v>110</v>
      </c>
    </row>
    <row r="32" spans="1:3" ht="25.5">
      <c r="A32" s="63" t="s">
        <v>328</v>
      </c>
      <c r="B32" s="45" t="s">
        <v>630</v>
      </c>
      <c r="C32" s="49">
        <v>80.4</v>
      </c>
    </row>
    <row r="33" spans="1:3" ht="13.5">
      <c r="A33" s="64" t="s">
        <v>247</v>
      </c>
      <c r="B33" s="17"/>
      <c r="C33" s="54">
        <f>SUM(C31:C32)</f>
        <v>190.4</v>
      </c>
    </row>
    <row r="34" spans="1:3" ht="38.25">
      <c r="A34" s="63" t="s">
        <v>329</v>
      </c>
      <c r="B34" s="100" t="s">
        <v>632</v>
      </c>
      <c r="C34" s="49">
        <v>439.9</v>
      </c>
    </row>
    <row r="35" spans="1:3" ht="25.5">
      <c r="A35" s="63" t="s">
        <v>329</v>
      </c>
      <c r="B35" s="8" t="s">
        <v>631</v>
      </c>
      <c r="C35" s="49">
        <v>791.9</v>
      </c>
    </row>
    <row r="36" spans="1:3" ht="13.5">
      <c r="A36" s="64" t="s">
        <v>314</v>
      </c>
      <c r="B36" s="17"/>
      <c r="C36" s="54">
        <f>SUM(C34:C35)</f>
        <v>1231.8</v>
      </c>
    </row>
    <row r="37" spans="1:3" ht="12.75">
      <c r="A37" s="63" t="s">
        <v>330</v>
      </c>
      <c r="B37" s="45" t="s">
        <v>566</v>
      </c>
      <c r="C37" s="49">
        <v>515</v>
      </c>
    </row>
    <row r="38" spans="1:3" ht="13.5">
      <c r="A38" s="64" t="s">
        <v>296</v>
      </c>
      <c r="B38" s="53"/>
      <c r="C38" s="54">
        <f>SUM(C37:C37)</f>
        <v>515</v>
      </c>
    </row>
    <row r="39" spans="1:3" ht="14.25">
      <c r="A39" s="55" t="s">
        <v>248</v>
      </c>
      <c r="B39" s="56"/>
      <c r="C39" s="57">
        <f>SUM(C38+C36+C33+C30+C26+C23)</f>
        <v>3797.4</v>
      </c>
    </row>
    <row r="40" spans="1:3" ht="12.75">
      <c r="A40" s="1"/>
      <c r="B40" s="8"/>
      <c r="C40" s="1"/>
    </row>
    <row r="41" spans="1:3" ht="12.75">
      <c r="A41" s="1"/>
      <c r="B41" s="8"/>
      <c r="C41" s="1"/>
    </row>
    <row r="42" spans="1:3" ht="12.75">
      <c r="A42" s="1"/>
      <c r="B42" s="8"/>
      <c r="C42" s="95"/>
    </row>
    <row r="43" spans="1:3" ht="12.75">
      <c r="A43" s="123"/>
      <c r="B43" s="123"/>
      <c r="C43" s="1"/>
    </row>
    <row r="44" spans="1:3" ht="12.75">
      <c r="A44" s="1"/>
      <c r="B44" s="8"/>
      <c r="C44" s="1"/>
    </row>
  </sheetData>
  <sheetProtection/>
  <mergeCells count="9">
    <mergeCell ref="A7:C7"/>
    <mergeCell ref="A8:C8"/>
    <mergeCell ref="A9:C9"/>
    <mergeCell ref="A43:B43"/>
    <mergeCell ref="A1:C1"/>
    <mergeCell ref="A2:C2"/>
    <mergeCell ref="A3:C3"/>
    <mergeCell ref="A6:C6"/>
    <mergeCell ref="A4:C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Секретарь</cp:lastModifiedBy>
  <cp:lastPrinted>2018-02-28T04:31:35Z</cp:lastPrinted>
  <dcterms:created xsi:type="dcterms:W3CDTF">2007-10-24T04:15:56Z</dcterms:created>
  <dcterms:modified xsi:type="dcterms:W3CDTF">2018-03-14T11:32:19Z</dcterms:modified>
  <cp:category/>
  <cp:version/>
  <cp:contentType/>
  <cp:contentStatus/>
</cp:coreProperties>
</file>