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266" windowWidth="15195" windowHeight="8700" activeTab="0"/>
  </bookViews>
  <sheets>
    <sheet name="9 месяцев" sheetId="1" r:id="rId1"/>
  </sheets>
  <definedNames/>
  <calcPr fullCalcOnLoad="1"/>
</workbook>
</file>

<file path=xl/sharedStrings.xml><?xml version="1.0" encoding="utf-8"?>
<sst xmlns="http://schemas.openxmlformats.org/spreadsheetml/2006/main" count="132" uniqueCount="111">
  <si>
    <t xml:space="preserve">Наименование </t>
  </si>
  <si>
    <t>Исполнено</t>
  </si>
  <si>
    <t>Прочие неналоговые доходы</t>
  </si>
  <si>
    <t>%</t>
  </si>
  <si>
    <t>исполнения</t>
  </si>
  <si>
    <t>Образование</t>
  </si>
  <si>
    <t>Налоги на имущество</t>
  </si>
  <si>
    <t>Жилищно-коммунальное хозяйство</t>
  </si>
  <si>
    <t>показателя</t>
  </si>
  <si>
    <t>Налоговые и неналоговые доходы</t>
  </si>
  <si>
    <t>000 10000000000000 000</t>
  </si>
  <si>
    <t>Код дохода</t>
  </si>
  <si>
    <t>Годовые</t>
  </si>
  <si>
    <t xml:space="preserve">бюджетные </t>
  </si>
  <si>
    <t>назначения</t>
  </si>
  <si>
    <t>Налог на доходы физических лиц</t>
  </si>
  <si>
    <t>000 10100000000000 000</t>
  </si>
  <si>
    <t>Налоги на совокупный доход</t>
  </si>
  <si>
    <t>000 10500000000000 000</t>
  </si>
  <si>
    <t>000 10102000001000 110</t>
  </si>
  <si>
    <t>Налоги на прибыль,доходы</t>
  </si>
  <si>
    <t>Доходы бюджета-ИТОГО</t>
  </si>
  <si>
    <t>Задолженность и перерасчеты по отмененным налогам 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</si>
  <si>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</si>
  <si>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Доходы от продажи материальных и нематериальных активов</t>
  </si>
  <si>
    <t>000 114000000000000 000</t>
  </si>
  <si>
    <t>000 114060000000000 430</t>
  </si>
  <si>
    <t>000 117000000000000 000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</si>
  <si>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</si>
  <si>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</si>
  <si>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</si>
  <si>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2.Расходы бюджета</t>
  </si>
  <si>
    <t>Код расхода</t>
  </si>
  <si>
    <t xml:space="preserve">% </t>
  </si>
  <si>
    <t>000 0100 0000000 000 000</t>
  </si>
  <si>
    <t>Общегосударственные вопросы</t>
  </si>
  <si>
    <t>Расходы бюджета-ИТОГО</t>
  </si>
  <si>
    <t>х</t>
  </si>
  <si>
    <t>в том числе</t>
  </si>
  <si>
    <t>000 0500 0000000 000 000</t>
  </si>
  <si>
    <t>000 0700 0000000 000 000</t>
  </si>
  <si>
    <t>000 0800 0000000 000 000</t>
  </si>
  <si>
    <t>классификации</t>
  </si>
  <si>
    <t xml:space="preserve">бюджетной </t>
  </si>
  <si>
    <t>Код источника</t>
  </si>
  <si>
    <t>финансирования</t>
  </si>
  <si>
    <t>бюджетные</t>
  </si>
  <si>
    <t>Наименование</t>
  </si>
  <si>
    <t>Источники финансирования дефицита бюджета-всего</t>
  </si>
  <si>
    <t>000 0105020105 0000 510</t>
  </si>
  <si>
    <t>000 0105020105 0000 610</t>
  </si>
  <si>
    <t>1.Доходы</t>
  </si>
  <si>
    <t>тыс.рублей</t>
  </si>
  <si>
    <t>Исполнительного комитета</t>
  </si>
  <si>
    <t>Единица измерения:</t>
  </si>
  <si>
    <t>3.Источники финансирования дефицита бюджета</t>
  </si>
  <si>
    <t>Председатель Финансово-бюджетной палаты</t>
  </si>
  <si>
    <t>В.Э.Шакирзянова</t>
  </si>
  <si>
    <t>000 10900000000000 000</t>
  </si>
  <si>
    <t>000 11100000000000 000</t>
  </si>
  <si>
    <t>000 1110500000000 120</t>
  </si>
  <si>
    <t>000 20000000000000 000</t>
  </si>
  <si>
    <t>000 20200000000000  000</t>
  </si>
  <si>
    <t>Результат исполнения бюджета(дефицит/профицит)</t>
  </si>
  <si>
    <t xml:space="preserve">х </t>
  </si>
  <si>
    <t>г.Заинска Заинского муниципального района</t>
  </si>
  <si>
    <t xml:space="preserve"> города Заинска Заинского муниципального района </t>
  </si>
  <si>
    <t>000 10601000000000 110</t>
  </si>
  <si>
    <t>000 10606000000000 110</t>
  </si>
  <si>
    <t>000 10600000000000 110</t>
  </si>
  <si>
    <t>000 10904000000000 110</t>
  </si>
  <si>
    <t>Дотации бюджетам субъектов Российской Федерации и муниципальных образований</t>
  </si>
  <si>
    <t>Культура,кинематография</t>
  </si>
  <si>
    <t>000 10503000001000 110</t>
  </si>
  <si>
    <t>000 117010000000000 140</t>
  </si>
  <si>
    <t>Отчет об исполнении  бюджета</t>
  </si>
  <si>
    <t>*единый сельскохозяйственный налог</t>
  </si>
  <si>
    <t>*налог на имущество физических лиц</t>
  </si>
  <si>
    <t>*земельный налог</t>
  </si>
  <si>
    <t>*налоги на имущество</t>
  </si>
  <si>
    <t>*доходы, получаемые в виде арендной либо иной платы за передачу в возмездное пользование государственного и мунципального имущества</t>
  </si>
  <si>
    <t>*доходы от продажи земельных участков,находящихся в государственной и муниципальной собственности(за исключением земельных участков автономных учреждений)</t>
  </si>
  <si>
    <t>*невыясненные поступления</t>
  </si>
  <si>
    <t>Приложение 1</t>
  </si>
  <si>
    <t>*налог на игорный бизнес</t>
  </si>
  <si>
    <t>000 10605000000000 110</t>
  </si>
  <si>
    <t>Социальная политика</t>
  </si>
  <si>
    <t>000 1000 0000000 000 000</t>
  </si>
  <si>
    <t>*прочие поступления от использования имущества</t>
  </si>
  <si>
    <t>000 1110900000000 120</t>
  </si>
  <si>
    <t>Штрафы,санкции,возмещение ущерба</t>
  </si>
  <si>
    <t>000 116000000000000 000</t>
  </si>
  <si>
    <t>Доходы от возмещения ущерба при возникновении страховых случаев</t>
  </si>
  <si>
    <t>000 116230000000000 140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</si>
  <si>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</si>
  <si>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</si>
  <si>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</si>
  <si>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000 21900000000000 151</t>
  </si>
  <si>
    <t>Национальная экономика</t>
  </si>
  <si>
    <t>000 0400 0000000 000 000</t>
  </si>
  <si>
    <t>Доходы от оказания платных услуг и компенсации затарт государства</t>
  </si>
  <si>
    <t>000 113000000000000 000</t>
  </si>
  <si>
    <t>Доходы от компенсации затрат государства</t>
  </si>
  <si>
    <t>000 113020000000000 130</t>
  </si>
  <si>
    <t>от "____"_______2017 г.№_____</t>
  </si>
  <si>
    <t>Нацинальная безопасность и правоохранительная деятельность</t>
  </si>
  <si>
    <t>000 0300 0000000 000 000</t>
  </si>
  <si>
    <t>000 20210000000000 151</t>
  </si>
  <si>
    <t>000 20240000000000 151</t>
  </si>
  <si>
    <t>за 9 месяцев  2017 года</t>
  </si>
  <si>
    <t>к постановлению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</si>
</sst>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[$-FC19]d\ mmmm\ yyyy\ &quot;г.&quot;"/>
    <numFmt numFmtId="172" formatCode="0.0%"/>
  </numFmts>
  <fonts count="43">
    <font>
      <sz val="10"/>
      <name val="Arial Cyr"/>
      <family val="0"/>
    </font>
    <font>
      <sz val="10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2" fillId="0" borderId="16" xfId="0" applyFont="1" applyBorder="1" applyAlignment="1">
      <alignment wrapText="1"/>
    </xf>
    <xf numFmtId="164" fontId="4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0" borderId="22" xfId="0" applyFont="1" applyBorder="1" applyAlignment="1">
      <alignment/>
    </xf>
    <xf numFmtId="164" fontId="2" fillId="0" borderId="20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2"/>
  <sheetViews>
    <sheetView tabSelected="1" zoomScale="75" zoomScaleNormal="75" zoomScalePageLayoutView="0" workbookViewId="0" topLeftCell="A1">
      <selection activeCell="C3" sqref="C3:E3"/>
    </sheetView>
  </sheetViews>
  <sheetFormatPr defaultColWidth="9.00390625" defaultRowHeight="12.75"/>
  <cols>
    <col min="1" max="1" width="45.375" style="0" customWidth="1"/>
    <col min="2" max="2" width="32.625" style="0" customWidth="1"/>
    <col min="3" max="3" width="17.75390625" style="0" customWidth="1"/>
    <col min="4" max="4" width="15.75390625" style="0" customWidth="1"/>
    <col min="5" max="5" width="17.625" style="0" customWidth="1"/>
  </cols>
  <sheetData>
    <row r="2" spans="3:5" ht="15">
      <c r="C2" s="50" t="s">
        <v>83</v>
      </c>
      <c r="D2" s="50"/>
      <c r="E2" s="50"/>
    </row>
    <row r="3" spans="3:5" ht="15">
      <c r="C3" s="50" t="s">
        <v>110</v>
      </c>
      <c r="D3" s="50"/>
      <c r="E3" s="50"/>
    </row>
    <row r="4" spans="3:5" ht="15">
      <c r="C4" s="50" t="s">
        <v>53</v>
      </c>
      <c r="D4" s="50"/>
      <c r="E4" s="50"/>
    </row>
    <row r="5" spans="3:5" ht="15">
      <c r="C5" s="50" t="s">
        <v>65</v>
      </c>
      <c r="D5" s="50"/>
      <c r="E5" s="50"/>
    </row>
    <row r="6" spans="3:5" ht="15">
      <c r="C6" s="50" t="s">
        <v>104</v>
      </c>
      <c r="D6" s="50"/>
      <c r="E6" s="50"/>
    </row>
    <row r="7" spans="3:5" ht="12.75">
      <c r="C7" s="26"/>
      <c r="D7" s="26"/>
      <c r="E7" s="26"/>
    </row>
    <row r="8" spans="1:5" ht="15.75">
      <c r="A8" s="52" t="s">
        <v>75</v>
      </c>
      <c r="B8" s="52"/>
      <c r="C8" s="52"/>
      <c r="D8" s="52"/>
      <c r="E8" s="52"/>
    </row>
    <row r="9" spans="1:5" ht="15.75">
      <c r="A9" s="52" t="s">
        <v>66</v>
      </c>
      <c r="B9" s="52"/>
      <c r="C9" s="52"/>
      <c r="D9" s="52"/>
      <c r="E9" s="52"/>
    </row>
    <row r="10" spans="1:5" ht="15.75">
      <c r="A10" s="52" t="s">
        <v>109</v>
      </c>
      <c r="B10" s="52"/>
      <c r="C10" s="52"/>
      <c r="D10" s="52"/>
      <c r="E10" s="52"/>
    </row>
    <row r="12" spans="1:5" ht="18.75">
      <c r="A12" s="2"/>
      <c r="B12" s="2"/>
      <c r="C12" s="51" t="s">
        <v>54</v>
      </c>
      <c r="D12" s="51"/>
      <c r="E12" s="1" t="s">
        <v>52</v>
      </c>
    </row>
    <row r="13" spans="1:5" ht="16.5">
      <c r="A13" s="43" t="s">
        <v>51</v>
      </c>
      <c r="B13" s="27"/>
      <c r="C13" s="27"/>
      <c r="D13" s="28"/>
      <c r="E13" s="29"/>
    </row>
    <row r="14" spans="1:5" ht="16.5">
      <c r="A14" s="5" t="s">
        <v>0</v>
      </c>
      <c r="B14" s="5" t="s">
        <v>11</v>
      </c>
      <c r="C14" s="5" t="s">
        <v>12</v>
      </c>
      <c r="D14" s="6" t="s">
        <v>1</v>
      </c>
      <c r="E14" s="17" t="s">
        <v>3</v>
      </c>
    </row>
    <row r="15" spans="1:5" ht="16.5">
      <c r="A15" s="7" t="s">
        <v>8</v>
      </c>
      <c r="B15" s="7" t="s">
        <v>43</v>
      </c>
      <c r="C15" s="7" t="s">
        <v>13</v>
      </c>
      <c r="D15" s="8"/>
      <c r="E15" s="18" t="s">
        <v>4</v>
      </c>
    </row>
    <row r="16" spans="1:5" ht="16.5">
      <c r="A16" s="9"/>
      <c r="B16" s="9" t="s">
        <v>42</v>
      </c>
      <c r="C16" s="9" t="s">
        <v>14</v>
      </c>
      <c r="D16" s="19"/>
      <c r="E16" s="20"/>
    </row>
    <row r="17" spans="1:5" ht="17.25">
      <c r="A17" s="12">
        <v>1</v>
      </c>
      <c r="B17" s="12">
        <v>2</v>
      </c>
      <c r="C17" s="12">
        <v>3</v>
      </c>
      <c r="D17" s="22">
        <v>4</v>
      </c>
      <c r="E17" s="23">
        <v>5</v>
      </c>
    </row>
    <row r="18" spans="1:5" ht="16.5">
      <c r="A18" s="21" t="s">
        <v>21</v>
      </c>
      <c r="B18" s="15" t="s">
        <v>37</v>
      </c>
      <c r="C18" s="25">
        <f>SUM(C19+C43)</f>
        <v>105775.4</v>
      </c>
      <c r="D18" s="25">
        <f>SUM(D19+D43)</f>
        <v>77692.8</v>
      </c>
      <c r="E18" s="45">
        <f aca="true" t="shared" si="0" ref="E18:E27">D18/C18*100</f>
        <v>73.450726728521</v>
      </c>
    </row>
    <row r="19" spans="1:5" ht="15.75">
      <c r="A19" s="13" t="s">
        <v>9</v>
      </c>
      <c r="B19" s="15" t="s">
        <v>10</v>
      </c>
      <c r="C19" s="14">
        <f>SUM(C21+C28+C30+C24+C37+C22+C39)</f>
        <v>103627.5</v>
      </c>
      <c r="D19" s="14">
        <f>SUM(D21+D28+D30+D24+D37+D22+D39+D42+D33+D35)</f>
        <v>76313.6</v>
      </c>
      <c r="E19" s="11">
        <f t="shared" si="0"/>
        <v>73.64222817302357</v>
      </c>
    </row>
    <row r="20" spans="1:5" ht="15.75">
      <c r="A20" s="13" t="s">
        <v>20</v>
      </c>
      <c r="B20" s="15" t="s">
        <v>16</v>
      </c>
      <c r="C20" s="15">
        <f>SUM(C21)</f>
        <v>43067.5</v>
      </c>
      <c r="D20" s="15">
        <f>SUM(D21)</f>
        <v>33270.1</v>
      </c>
      <c r="E20" s="11">
        <f t="shared" si="0"/>
        <v>77.25105938352586</v>
      </c>
    </row>
    <row r="21" spans="1:5" ht="15.75">
      <c r="A21" s="13" t="s">
        <v>15</v>
      </c>
      <c r="B21" s="15" t="s">
        <v>19</v>
      </c>
      <c r="C21" s="15">
        <v>43067.5</v>
      </c>
      <c r="D21" s="15">
        <v>33270.1</v>
      </c>
      <c r="E21" s="11">
        <f t="shared" si="0"/>
        <v>77.25105938352586</v>
      </c>
    </row>
    <row r="22" spans="1:5" ht="15.75">
      <c r="A22" s="13" t="s">
        <v>17</v>
      </c>
      <c r="B22" s="15" t="s">
        <v>18</v>
      </c>
      <c r="C22" s="14">
        <f>SUM(C23)</f>
        <v>100</v>
      </c>
      <c r="D22" s="15">
        <f>SUM(D23)</f>
        <v>446.6</v>
      </c>
      <c r="E22" s="11">
        <f t="shared" si="0"/>
        <v>446.6</v>
      </c>
    </row>
    <row r="23" spans="1:5" ht="15.75">
      <c r="A23" s="13" t="s">
        <v>76</v>
      </c>
      <c r="B23" s="15" t="s">
        <v>73</v>
      </c>
      <c r="C23" s="14">
        <v>100</v>
      </c>
      <c r="D23" s="15">
        <v>446.6</v>
      </c>
      <c r="E23" s="11">
        <f t="shared" si="0"/>
        <v>446.6</v>
      </c>
    </row>
    <row r="24" spans="1:5" ht="15.75">
      <c r="A24" s="24" t="s">
        <v>6</v>
      </c>
      <c r="B24" s="15" t="s">
        <v>69</v>
      </c>
      <c r="C24" s="14">
        <f>SUM(C25:C27)</f>
        <v>45353</v>
      </c>
      <c r="D24" s="15">
        <f>SUM(D25:D27)</f>
        <v>28704.9</v>
      </c>
      <c r="E24" s="11">
        <f t="shared" si="0"/>
        <v>63.29217471832072</v>
      </c>
    </row>
    <row r="25" spans="1:5" ht="15.75">
      <c r="A25" s="24" t="s">
        <v>77</v>
      </c>
      <c r="B25" s="15" t="s">
        <v>67</v>
      </c>
      <c r="C25" s="14">
        <v>7403</v>
      </c>
      <c r="D25" s="15">
        <v>833.7</v>
      </c>
      <c r="E25" s="11">
        <f t="shared" si="0"/>
        <v>11.261650682155883</v>
      </c>
    </row>
    <row r="26" spans="1:5" ht="15.75">
      <c r="A26" s="24" t="s">
        <v>84</v>
      </c>
      <c r="B26" s="15" t="s">
        <v>85</v>
      </c>
      <c r="C26" s="14"/>
      <c r="D26" s="15">
        <v>33.3</v>
      </c>
      <c r="E26" s="11"/>
    </row>
    <row r="27" spans="1:5" ht="15.75">
      <c r="A27" s="13" t="s">
        <v>78</v>
      </c>
      <c r="B27" s="15" t="s">
        <v>68</v>
      </c>
      <c r="C27" s="14">
        <v>37950</v>
      </c>
      <c r="D27" s="15">
        <v>27837.9</v>
      </c>
      <c r="E27" s="11">
        <f t="shared" si="0"/>
        <v>73.35415019762847</v>
      </c>
    </row>
    <row r="28" spans="1:5" ht="47.25" hidden="1">
      <c r="A28" s="24" t="s">
        <v>22</v>
      </c>
      <c r="B28" s="15" t="s">
        <v>58</v>
      </c>
      <c r="C28" s="15"/>
      <c r="D28" s="15"/>
      <c r="E28" s="11"/>
    </row>
    <row r="29" spans="1:5" ht="15.75" hidden="1">
      <c r="A29" s="24" t="s">
        <v>79</v>
      </c>
      <c r="B29" s="15" t="s">
        <v>70</v>
      </c>
      <c r="C29" s="15"/>
      <c r="D29" s="15"/>
      <c r="E29" s="11"/>
    </row>
    <row r="30" spans="1:5" ht="63">
      <c r="A30" s="24" t="s">
        <v>23</v>
      </c>
      <c r="B30" s="15" t="s">
        <v>59</v>
      </c>
      <c r="C30" s="14">
        <f>SUM(C31+C32)</f>
        <v>14107</v>
      </c>
      <c r="D30" s="14">
        <f>SUM(D31+D32)</f>
        <v>13309</v>
      </c>
      <c r="E30" s="11">
        <f>D30/C30*100</f>
        <v>94.34323385553272</v>
      </c>
    </row>
    <row r="31" spans="1:5" ht="78.75">
      <c r="A31" s="24" t="s">
        <v>80</v>
      </c>
      <c r="B31" s="47" t="s">
        <v>60</v>
      </c>
      <c r="C31" s="14">
        <v>14000</v>
      </c>
      <c r="D31" s="14">
        <v>13036</v>
      </c>
      <c r="E31" s="11">
        <f>D31/C31*100</f>
        <v>93.11428571428571</v>
      </c>
    </row>
    <row r="32" spans="1:5" ht="31.5">
      <c r="A32" s="24" t="s">
        <v>88</v>
      </c>
      <c r="B32" s="47" t="s">
        <v>89</v>
      </c>
      <c r="C32" s="14">
        <v>107</v>
      </c>
      <c r="D32" s="14">
        <v>273</v>
      </c>
      <c r="E32" s="11">
        <f>D32/C32*100</f>
        <v>255.14018691588785</v>
      </c>
    </row>
    <row r="33" spans="1:5" ht="31.5" hidden="1">
      <c r="A33" s="24" t="s">
        <v>100</v>
      </c>
      <c r="B33" s="15" t="s">
        <v>101</v>
      </c>
      <c r="C33" s="14"/>
      <c r="D33" s="14"/>
      <c r="E33" s="11"/>
    </row>
    <row r="34" spans="1:5" ht="31.5" hidden="1">
      <c r="A34" s="24" t="s">
        <v>102</v>
      </c>
      <c r="B34" s="15" t="s">
        <v>103</v>
      </c>
      <c r="C34" s="14"/>
      <c r="D34" s="14"/>
      <c r="E34" s="11"/>
    </row>
    <row r="35" spans="1:5" ht="31.5">
      <c r="A35" s="24" t="s">
        <v>100</v>
      </c>
      <c r="B35" s="15" t="s">
        <v>101</v>
      </c>
      <c r="C35" s="14"/>
      <c r="D35" s="14">
        <v>19.1</v>
      </c>
      <c r="E35" s="11"/>
    </row>
    <row r="36" spans="1:5" ht="31.5">
      <c r="A36" s="24" t="s">
        <v>102</v>
      </c>
      <c r="B36" s="15" t="s">
        <v>103</v>
      </c>
      <c r="C36" s="14"/>
      <c r="D36" s="14">
        <v>19.1</v>
      </c>
      <c r="E36" s="11"/>
    </row>
    <row r="37" spans="1:5" ht="31.5">
      <c r="A37" s="24" t="s">
        <v>24</v>
      </c>
      <c r="B37" s="15" t="s">
        <v>25</v>
      </c>
      <c r="C37" s="14">
        <f>SUM(C38)</f>
        <v>1000</v>
      </c>
      <c r="D37" s="15">
        <f>SUM(D38)</f>
        <v>563.9</v>
      </c>
      <c r="E37" s="11">
        <f>D37/C37*100</f>
        <v>56.38999999999999</v>
      </c>
    </row>
    <row r="38" spans="1:5" ht="94.5">
      <c r="A38" s="24" t="s">
        <v>81</v>
      </c>
      <c r="B38" s="47" t="s">
        <v>26</v>
      </c>
      <c r="C38" s="15">
        <v>1000</v>
      </c>
      <c r="D38" s="15">
        <v>563.9</v>
      </c>
      <c r="E38" s="11">
        <f>D38/C38*100</f>
        <v>56.38999999999999</v>
      </c>
    </row>
    <row r="39" spans="1:5" ht="15.75" hidden="1">
      <c r="A39" s="24" t="s">
        <v>2</v>
      </c>
      <c r="B39" s="47" t="s">
        <v>27</v>
      </c>
      <c r="C39" s="15"/>
      <c r="D39" s="15"/>
      <c r="E39" s="11"/>
    </row>
    <row r="40" spans="1:5" ht="15.75" hidden="1">
      <c r="A40" s="24" t="s">
        <v>82</v>
      </c>
      <c r="B40" s="47" t="s">
        <v>74</v>
      </c>
      <c r="C40" s="15"/>
      <c r="D40" s="15"/>
      <c r="E40" s="11"/>
    </row>
    <row r="41" spans="1:5" ht="15.75" hidden="1">
      <c r="A41" s="24" t="s">
        <v>90</v>
      </c>
      <c r="B41" s="15" t="s">
        <v>91</v>
      </c>
      <c r="C41" s="15"/>
      <c r="D41" s="15"/>
      <c r="E41" s="11"/>
    </row>
    <row r="42" spans="1:5" ht="31.5" hidden="1">
      <c r="A42" s="24" t="s">
        <v>92</v>
      </c>
      <c r="B42" s="15" t="s">
        <v>93</v>
      </c>
      <c r="C42" s="15"/>
      <c r="D42" s="15"/>
      <c r="E42" s="11"/>
    </row>
    <row r="43" spans="1:5" ht="16.5">
      <c r="A43" s="13" t="s">
        <v>28</v>
      </c>
      <c r="B43" s="16" t="s">
        <v>61</v>
      </c>
      <c r="C43" s="25">
        <f>SUM(C47+C45+C46)</f>
        <v>2147.9</v>
      </c>
      <c r="D43" s="25">
        <f>SUM(D47+D45+D46)</f>
        <v>1379.2</v>
      </c>
      <c r="E43" s="45">
        <f>D43/C43*100</f>
        <v>64.21155547278737</v>
      </c>
    </row>
    <row r="44" spans="1:5" ht="48">
      <c r="A44" s="24" t="s">
        <v>29</v>
      </c>
      <c r="B44" s="16" t="s">
        <v>62</v>
      </c>
      <c r="C44" s="25">
        <f>SUM(C45:C46)</f>
        <v>2739.7</v>
      </c>
      <c r="D44" s="25">
        <f>SUM(D45:D46)</f>
        <v>1971</v>
      </c>
      <c r="E44" s="45">
        <f>D44/C44*100</f>
        <v>71.94218345074279</v>
      </c>
    </row>
    <row r="45" spans="1:5" ht="47.25">
      <c r="A45" s="24" t="s">
        <v>71</v>
      </c>
      <c r="B45" s="15" t="s">
        <v>107</v>
      </c>
      <c r="C45" s="14">
        <v>2205.6</v>
      </c>
      <c r="D45" s="14">
        <v>1543</v>
      </c>
      <c r="E45" s="11">
        <f>D45/C45*100</f>
        <v>69.95828799419658</v>
      </c>
    </row>
    <row r="46" spans="1:5" ht="15.75">
      <c r="A46" s="24" t="s">
        <v>30</v>
      </c>
      <c r="B46" s="15" t="s">
        <v>108</v>
      </c>
      <c r="C46" s="44">
        <v>534.1</v>
      </c>
      <c r="D46" s="14">
        <v>428</v>
      </c>
      <c r="E46" s="40"/>
    </row>
    <row r="47" spans="1:5" ht="63">
      <c r="A47" s="41" t="s">
        <v>96</v>
      </c>
      <c r="B47" s="15" t="s">
        <v>97</v>
      </c>
      <c r="C47" s="14">
        <v>-591.8</v>
      </c>
      <c r="D47" s="14">
        <v>-591.8</v>
      </c>
      <c r="E47" s="11"/>
    </row>
    <row r="48" spans="1:5" ht="16.5">
      <c r="A48" s="43" t="s">
        <v>31</v>
      </c>
      <c r="B48" s="48"/>
      <c r="C48" s="30"/>
      <c r="D48" s="30"/>
      <c r="E48" s="29"/>
    </row>
    <row r="49" spans="1:5" ht="16.5">
      <c r="A49" s="5" t="s">
        <v>0</v>
      </c>
      <c r="B49" s="5" t="s">
        <v>32</v>
      </c>
      <c r="C49" s="5" t="s">
        <v>12</v>
      </c>
      <c r="D49" s="6" t="s">
        <v>1</v>
      </c>
      <c r="E49" s="17" t="s">
        <v>33</v>
      </c>
    </row>
    <row r="50" spans="1:5" ht="16.5">
      <c r="A50" s="7" t="s">
        <v>8</v>
      </c>
      <c r="B50" s="7" t="s">
        <v>43</v>
      </c>
      <c r="C50" s="7" t="s">
        <v>13</v>
      </c>
      <c r="D50" s="8"/>
      <c r="E50" s="18" t="s">
        <v>4</v>
      </c>
    </row>
    <row r="51" spans="1:5" ht="16.5">
      <c r="A51" s="7"/>
      <c r="B51" s="7" t="s">
        <v>42</v>
      </c>
      <c r="C51" s="9" t="s">
        <v>14</v>
      </c>
      <c r="D51" s="19"/>
      <c r="E51" s="20"/>
    </row>
    <row r="52" spans="1:5" ht="16.5">
      <c r="A52" s="21" t="s">
        <v>36</v>
      </c>
      <c r="B52" s="15" t="s">
        <v>37</v>
      </c>
      <c r="C52" s="25">
        <f>SUM(C54:C59)</f>
        <v>127783.1</v>
      </c>
      <c r="D52" s="16">
        <f>SUM(D54:D59)</f>
        <v>90959.3</v>
      </c>
      <c r="E52" s="11">
        <f aca="true" t="shared" si="1" ref="E52:E59">D52/C52*100</f>
        <v>71.18257422147373</v>
      </c>
    </row>
    <row r="53" spans="1:5" ht="15.75">
      <c r="A53" s="13" t="s">
        <v>38</v>
      </c>
      <c r="B53" s="15"/>
      <c r="C53" s="15"/>
      <c r="D53" s="15"/>
      <c r="E53" s="11"/>
    </row>
    <row r="54" spans="1:5" ht="15.75">
      <c r="A54" s="13" t="s">
        <v>35</v>
      </c>
      <c r="B54" s="15" t="s">
        <v>34</v>
      </c>
      <c r="C54" s="14">
        <v>4971.8</v>
      </c>
      <c r="D54" s="15">
        <v>3518.6</v>
      </c>
      <c r="E54" s="11">
        <f t="shared" si="1"/>
        <v>70.7711492819502</v>
      </c>
    </row>
    <row r="55" spans="1:5" ht="31.5">
      <c r="A55" s="24" t="s">
        <v>105</v>
      </c>
      <c r="B55" s="15" t="s">
        <v>106</v>
      </c>
      <c r="C55" s="14">
        <v>63</v>
      </c>
      <c r="D55" s="15">
        <v>39.8</v>
      </c>
      <c r="E55" s="11">
        <f t="shared" si="1"/>
        <v>63.17460317460317</v>
      </c>
    </row>
    <row r="56" spans="1:5" ht="15.75">
      <c r="A56" s="13" t="s">
        <v>98</v>
      </c>
      <c r="B56" s="15" t="s">
        <v>99</v>
      </c>
      <c r="C56" s="15">
        <v>31486</v>
      </c>
      <c r="D56" s="15">
        <v>19909.5</v>
      </c>
      <c r="E56" s="11">
        <f t="shared" si="1"/>
        <v>63.23286540049546</v>
      </c>
    </row>
    <row r="57" spans="1:5" ht="15.75">
      <c r="A57" s="13" t="s">
        <v>7</v>
      </c>
      <c r="B57" s="15" t="s">
        <v>39</v>
      </c>
      <c r="C57" s="14">
        <v>69336.3</v>
      </c>
      <c r="D57" s="15">
        <v>51047.4</v>
      </c>
      <c r="E57" s="11">
        <f t="shared" si="1"/>
        <v>73.62290748136257</v>
      </c>
    </row>
    <row r="58" spans="1:5" ht="15.75" hidden="1">
      <c r="A58" s="13" t="s">
        <v>5</v>
      </c>
      <c r="B58" s="15" t="s">
        <v>40</v>
      </c>
      <c r="C58" s="15"/>
      <c r="D58" s="15"/>
      <c r="E58" s="11"/>
    </row>
    <row r="59" spans="1:5" ht="15.75">
      <c r="A59" s="13" t="s">
        <v>72</v>
      </c>
      <c r="B59" s="15" t="s">
        <v>41</v>
      </c>
      <c r="C59" s="14">
        <v>21926</v>
      </c>
      <c r="D59" s="15">
        <v>16444</v>
      </c>
      <c r="E59" s="11">
        <f t="shared" si="1"/>
        <v>74.99771960229864</v>
      </c>
    </row>
    <row r="60" spans="1:5" ht="15.75" hidden="1">
      <c r="A60" s="46" t="s">
        <v>86</v>
      </c>
      <c r="B60" s="15" t="s">
        <v>87</v>
      </c>
      <c r="C60" s="15"/>
      <c r="D60" s="15"/>
      <c r="E60" s="40"/>
    </row>
    <row r="61" spans="1:5" ht="31.5">
      <c r="A61" s="41" t="s">
        <v>63</v>
      </c>
      <c r="B61" s="15" t="s">
        <v>64</v>
      </c>
      <c r="C61" s="14">
        <f>SUM(C18-C52)</f>
        <v>-22007.70000000001</v>
      </c>
      <c r="D61" s="14">
        <f>SUM(D18-D52)</f>
        <v>-13266.5</v>
      </c>
      <c r="E61" s="40"/>
    </row>
    <row r="62" spans="1:5" ht="16.5">
      <c r="A62" s="42" t="s">
        <v>55</v>
      </c>
      <c r="B62" s="49"/>
      <c r="C62" s="31"/>
      <c r="D62" s="31"/>
      <c r="E62" s="32"/>
    </row>
    <row r="63" spans="1:5" ht="16.5">
      <c r="A63" s="6" t="s">
        <v>47</v>
      </c>
      <c r="B63" s="6" t="s">
        <v>44</v>
      </c>
      <c r="C63" s="6" t="s">
        <v>12</v>
      </c>
      <c r="D63" s="34"/>
      <c r="E63" s="3"/>
    </row>
    <row r="64" spans="1:5" ht="16.5">
      <c r="A64" s="8" t="s">
        <v>8</v>
      </c>
      <c r="B64" s="8" t="s">
        <v>45</v>
      </c>
      <c r="C64" s="8" t="s">
        <v>46</v>
      </c>
      <c r="D64" s="35"/>
      <c r="E64" s="36"/>
    </row>
    <row r="65" spans="1:5" ht="16.5">
      <c r="A65" s="35"/>
      <c r="B65" s="8" t="s">
        <v>43</v>
      </c>
      <c r="C65" s="8" t="s">
        <v>14</v>
      </c>
      <c r="D65" s="8" t="s">
        <v>1</v>
      </c>
      <c r="E65" s="36"/>
    </row>
    <row r="66" spans="1:5" ht="16.5">
      <c r="A66" s="37"/>
      <c r="B66" s="10" t="s">
        <v>42</v>
      </c>
      <c r="C66" s="37"/>
      <c r="D66" s="37"/>
      <c r="E66" s="4"/>
    </row>
    <row r="67" spans="1:5" ht="31.5">
      <c r="A67" s="24" t="s">
        <v>48</v>
      </c>
      <c r="B67" s="15" t="s">
        <v>37</v>
      </c>
      <c r="C67" s="15">
        <f>SUM(C68:C69)</f>
        <v>22007.70000000001</v>
      </c>
      <c r="D67" s="14">
        <f>SUM(D68:D69)</f>
        <v>13266.5</v>
      </c>
      <c r="E67" s="13"/>
    </row>
    <row r="68" spans="1:5" ht="31.5">
      <c r="A68" s="24" t="s">
        <v>94</v>
      </c>
      <c r="B68" s="33" t="s">
        <v>49</v>
      </c>
      <c r="C68" s="15">
        <v>-105775.4</v>
      </c>
      <c r="D68" s="14">
        <v>-80936.3</v>
      </c>
      <c r="E68" s="13"/>
    </row>
    <row r="69" spans="1:5" ht="31.5">
      <c r="A69" s="24" t="s">
        <v>95</v>
      </c>
      <c r="B69" s="33" t="s">
        <v>50</v>
      </c>
      <c r="C69" s="15">
        <v>127783.1</v>
      </c>
      <c r="D69" s="15">
        <v>94202.8</v>
      </c>
      <c r="E69" s="13"/>
    </row>
    <row r="72" spans="1:3" ht="59.25" customHeight="1">
      <c r="A72" s="38" t="s">
        <v>56</v>
      </c>
      <c r="C72" s="39" t="s">
        <v>57</v>
      </c>
    </row>
  </sheetData>
  <sheetProtection/>
  <mergeCells count="9">
    <mergeCell ref="C2:E2"/>
    <mergeCell ref="C3:E3"/>
    <mergeCell ref="C4:E4"/>
    <mergeCell ref="C5:E5"/>
    <mergeCell ref="C12:D12"/>
    <mergeCell ref="C6:E6"/>
    <mergeCell ref="A8:E8"/>
    <mergeCell ref="A9:E9"/>
    <mergeCell ref="A10:E10"/>
  </mergeCells>
  <printOptions/>
  <pageMargins left="0.75" right="0.75" top="0.72" bottom="1" header="0.5" footer="0.5"/>
  <pageSetup fitToHeight="2" horizontalDpi="600" verticalDpi="600" orientation="portrait" paperSize="9" scale="66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админ</cp:lastModifiedBy>
  <cp:lastPrinted>2017-10-17T08:34:51Z</cp:lastPrinted>
  <dcterms:created xsi:type="dcterms:W3CDTF">2010-05-05T04:13:54Z</dcterms:created>
  <dcterms:modified xsi:type="dcterms:W3CDTF">2017-10-17T08:36:31Z</dcterms:modified>
  <cp:category/>
  <cp:version/>
  <cp:contentType/>
  <cp:contentStatus/>
</cp:coreProperties>
</file>