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725" tabRatio="641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<sst xmlns="http://schemas.openxmlformats.org/spreadsheetml/2006/main" count="822" uniqueCount="216">
  <si>
    <t>Благоустройство</t>
  </si>
  <si>
    <t>Уличное освещение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</si>
  <si>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</si>
  <si>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</si>
  <si>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</si>
  <si>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</si>
  <si>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</si>
  <si>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</si>
  <si>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</si>
  <si>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</si>
  <si>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</si>
  <si>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</si>
  <si>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</si>
  <si>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</si>
  <si>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</si>
  <si>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10</t>
  </si>
  <si>
    <t>500</t>
  </si>
  <si>
    <t>05</t>
  </si>
  <si>
    <t>Заинского муниципального района</t>
  </si>
  <si>
    <t>02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</si>
  <si>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</si>
  <si>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</si>
  <si>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</si>
  <si>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</si>
  <si>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</si>
  <si>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</si>
  <si>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</si>
  <si>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</si>
  <si>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</si>
  <si>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</si>
  <si>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</si>
  <si>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</si>
  <si>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</si>
  <si>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</si>
  <si>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 xml:space="preserve">Мероприятия в сфере культуры, </t>
  </si>
  <si>
    <t>кинематографии и средств массовой</t>
  </si>
  <si>
    <t>Государственная поддержка в сфере</t>
  </si>
  <si>
    <t>культуры, кинематографии и средств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</si>
  <si>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</si>
  <si>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</si>
  <si>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</si>
  <si>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11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</si>
  <si>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</si>
  <si>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</si>
  <si>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</si>
  <si>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</si>
  <si>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</si>
  <si>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 xml:space="preserve">Изменение остатков средств на счетах по учету </t>
  </si>
  <si>
    <t>средств бюджета</t>
  </si>
  <si>
    <t>ИТОГО</t>
  </si>
  <si>
    <t>Жилищно-коммунальное хозяйство</t>
  </si>
  <si>
    <t xml:space="preserve">05 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</si>
  <si>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</si>
  <si>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</si>
  <si>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</si>
  <si>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</si>
  <si>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</si>
  <si>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</si>
  <si>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Функционирование органов в сфере национальной безопасности,правоохранительной деятельности и обороны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</si>
  <si>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</si>
  <si>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</si>
  <si>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</si>
  <si>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</si>
  <si>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</si>
  <si>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Иные межбюджетные трансферты</t>
  </si>
  <si>
    <t xml:space="preserve">Культура </t>
  </si>
  <si>
    <t>Ведомственная структура</t>
  </si>
  <si>
    <t>КВСР</t>
  </si>
  <si>
    <t>КВР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</si>
  <si>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</si>
  <si>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</si>
  <si>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</si>
  <si>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</si>
  <si>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</si>
  <si>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Приложение 1</t>
  </si>
  <si>
    <t xml:space="preserve"> 01 05 00 0000 0000 000</t>
  </si>
  <si>
    <t xml:space="preserve"> 01 05 02 0000 0000 500</t>
  </si>
  <si>
    <t xml:space="preserve"> 01 05 00 0000 0000 600</t>
  </si>
  <si>
    <t>расходов бюджета города Заинска</t>
  </si>
  <si>
    <t>Совет города Заинска</t>
  </si>
  <si>
    <t>Исполнительный комитет города Заинска</t>
  </si>
  <si>
    <t>Функционирование законодательных(представительных) органов государственной власти и представительных органов мунципальных образований</t>
  </si>
  <si>
    <t>Коммунальное хозяйство</t>
  </si>
  <si>
    <t>Мероприятия в области коммунального хозяйства</t>
  </si>
  <si>
    <t>Озеленение</t>
  </si>
  <si>
    <t>Прочие мероприятия по благоустройству поселений</t>
  </si>
  <si>
    <t>Жилищное хозяйство</t>
  </si>
  <si>
    <t>Уплата налога на имущество и земельного налога</t>
  </si>
  <si>
    <t>Резервные фонды</t>
  </si>
  <si>
    <t>Резервные фонды местных администраций</t>
  </si>
  <si>
    <t xml:space="preserve"> 01 05 00 0000 0000 500</t>
  </si>
  <si>
    <t>Увеличение  прочих остатков денежных средств бюджетов</t>
  </si>
  <si>
    <t xml:space="preserve"> 01 05 02 0100 0000 510</t>
  </si>
  <si>
    <t xml:space="preserve"> 01 05 02 0000 0000 600 </t>
  </si>
  <si>
    <t>Уменьшение  прочих остатков денежных средств бюджетов</t>
  </si>
  <si>
    <t xml:space="preserve"> 01 05 02 0100 0000 610 </t>
  </si>
  <si>
    <t>Расходы на выплату персоналу в целях обеспечения выполнения функций государственными(муниципальными)органами казенными учреждениями,органами управления государственными внебюджетными фондами</t>
  </si>
  <si>
    <t>Закупка товаров,работ и услуг для государственных и муниципальных нужд</t>
  </si>
  <si>
    <t>Иные бюджетные ассигнования</t>
  </si>
  <si>
    <t>100</t>
  </si>
  <si>
    <t>200</t>
  </si>
  <si>
    <t>800</t>
  </si>
  <si>
    <t>к    решению Совета города Заинска</t>
  </si>
  <si>
    <t>99 0 00 0000 0</t>
  </si>
  <si>
    <t>Непрограммные направления расходов</t>
  </si>
  <si>
    <t>99 0 00 0204 0</t>
  </si>
  <si>
    <t>99 0 00 0741 1</t>
  </si>
  <si>
    <t>99 0 00 0295 0</t>
  </si>
  <si>
    <t>Национальная экономика</t>
  </si>
  <si>
    <t>Дорожное хозяйство</t>
  </si>
  <si>
    <t>09</t>
  </si>
  <si>
    <t>Строительство,содержание и ремонт автомобильных дорог и инженерных сооружений на них в границах поселений в рамках благоустройства</t>
  </si>
  <si>
    <t>99 0 00 2560 0</t>
  </si>
  <si>
    <t>99 0 00 9235 0</t>
  </si>
  <si>
    <t>Прочие выплаты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</si>
  <si>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</si>
  <si>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 местных администраций</t>
  </si>
  <si>
    <t>Б1 0 00 0000 0</t>
  </si>
  <si>
    <t>Б1 0 00 7802 0</t>
  </si>
  <si>
    <t>Ж1 0 00 0000 0</t>
  </si>
  <si>
    <t>Ж1 0 00 7505 0</t>
  </si>
  <si>
    <t>Б1 0 00 7801 0</t>
  </si>
  <si>
    <t>Б1 0 00 7803 0</t>
  </si>
  <si>
    <t>Б1 0 00 7804 0</t>
  </si>
  <si>
    <t>Б1 0 00 7805 0</t>
  </si>
  <si>
    <t>Мероприятия по благоустройству</t>
  </si>
  <si>
    <t>Организация и содержание мест захоронения</t>
  </si>
  <si>
    <t>таблица 1</t>
  </si>
  <si>
    <t>Сумма, тыс.рублей</t>
  </si>
  <si>
    <t>99 0 00 9707 1</t>
  </si>
  <si>
    <t>Водное хозяйство</t>
  </si>
  <si>
    <t>Расходы на содержание и ремонт гидротехнических сооружений</t>
  </si>
  <si>
    <t>99 0 00 9043 0</t>
  </si>
  <si>
    <t>Диспансеризация муниципальных служащих</t>
  </si>
  <si>
    <t>Увеличение прочих остатков денежных средств  бюджетов городских поселений</t>
  </si>
  <si>
    <t xml:space="preserve"> 01 05 02 0113 0000 510</t>
  </si>
  <si>
    <t>Уменьшение прочих остатков денежных средств  бюджетов городских поселений</t>
  </si>
  <si>
    <t xml:space="preserve"> 01 05 02 0113 0000 610</t>
  </si>
  <si>
    <t>Предоставление субсидии на оказание банных услуг для населения</t>
  </si>
  <si>
    <t xml:space="preserve">Заинского муниципального района на 2019 год </t>
  </si>
  <si>
    <t>и на плановый период 2020 и 2021 годов"</t>
  </si>
  <si>
    <t>дефицита бюджета города Заинска Заинского муниципального района на 2019 год</t>
  </si>
  <si>
    <t>Заинского муниципального района на 2019 год</t>
  </si>
  <si>
    <t>бюджетных ассигнований бюджета города Заинска Заинского муниципального района  по разделам, подразделам,целевым статьям,группам видов расходов классификации расходов бюджетов на 2019 год</t>
  </si>
  <si>
    <t>99 0 00 2990 0</t>
  </si>
  <si>
    <t>Обеспечение деятельности подведомственных учреждений</t>
  </si>
  <si>
    <t>к решению Совета города Заинска Заинского муниципального района "О внесении изменений в бюджет города Заинска Заинского муниципального района на 2019 год и на плановый период 2020 и 2021 годов"</t>
  </si>
  <si>
    <t xml:space="preserve">"О внесении изменений в бюджет города Заинска  </t>
  </si>
  <si>
    <t>Приложение 3</t>
  </si>
  <si>
    <t xml:space="preserve"> 01 00 00 00 00 0000 000</t>
  </si>
  <si>
    <t xml:space="preserve">Приложение 2  </t>
  </si>
  <si>
    <t xml:space="preserve">Прогнозируемые объемы доходов  </t>
  </si>
  <si>
    <t>бюджета города Заинска Заинского муниципального района  на 2019 год</t>
  </si>
  <si>
    <t>Код дохода</t>
  </si>
  <si>
    <t>по бюджетной классификации</t>
  </si>
  <si>
    <t>Налоговые и неналоговые доходы</t>
  </si>
  <si>
    <t xml:space="preserve"> 100 00000 00 0000 000</t>
  </si>
  <si>
    <t>Налоги на прибыль, доходы</t>
  </si>
  <si>
    <t xml:space="preserve"> 101 00000 00 0000  000</t>
  </si>
  <si>
    <t xml:space="preserve">*налог на доходы физических лиц </t>
  </si>
  <si>
    <t xml:space="preserve"> 101 02000 01 0000  110</t>
  </si>
  <si>
    <t>Налоги на совокупный доход</t>
  </si>
  <si>
    <t xml:space="preserve"> 105 00000 00 0000  000</t>
  </si>
  <si>
    <t>*единый сельскохозяйственный налог</t>
  </si>
  <si>
    <t xml:space="preserve"> 105 03000 01 0000  110</t>
  </si>
  <si>
    <t>Налоги на имущество</t>
  </si>
  <si>
    <t xml:space="preserve"> 106 00000 00 0000  000</t>
  </si>
  <si>
    <t>*налог на имущество физических лиц</t>
  </si>
  <si>
    <t xml:space="preserve"> 106 01000 00 0000  110</t>
  </si>
  <si>
    <t>*налог на игорный бизнес</t>
  </si>
  <si>
    <t>106 05000 00 0000  110</t>
  </si>
  <si>
    <t>*земельный налог</t>
  </si>
  <si>
    <t xml:space="preserve"> 106 06000 00 0000  110</t>
  </si>
  <si>
    <t>Доходы от использования имущества,находящегося в государственной и муниципальной собственности</t>
  </si>
  <si>
    <t xml:space="preserve"> 111 00000 00 0000  000</t>
  </si>
  <si>
    <t>*доходы,получаемые в виде арендной платы за земельные участки,государственная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</si>
  <si>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111 05010 00 0000 120</t>
  </si>
  <si>
    <t>*прочие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мунципальных унитарных предприятий, в том числе казенных)</t>
  </si>
  <si>
    <t xml:space="preserve"> 111 09040 00 0000  120</t>
  </si>
  <si>
    <t>Доходы от продажи материальных и нематериальных активов</t>
  </si>
  <si>
    <t xml:space="preserve"> 114 00000 00 0000  000</t>
  </si>
  <si>
    <t xml:space="preserve">*доходы от продажи земельных участков, находящихся в государственной и муниципальной собственности </t>
  </si>
  <si>
    <t xml:space="preserve"> 114 06000 00 0000  430</t>
  </si>
  <si>
    <t>Безвозмездные поступления</t>
  </si>
  <si>
    <t xml:space="preserve"> 200 00000 00 0000  000</t>
  </si>
  <si>
    <t>Безвозмездные поступления от других бюджетов бюджетной системы Российской Федерации</t>
  </si>
  <si>
    <t xml:space="preserve"> 202 00000 00 0000  000</t>
  </si>
  <si>
    <t xml:space="preserve">Дотации бюджетам бюджетной системы Российской Федерации </t>
  </si>
  <si>
    <t xml:space="preserve"> 202 10000 00 0000 150</t>
  </si>
  <si>
    <t>Дотации на выравнивание бюджетной обеспеченности</t>
  </si>
  <si>
    <t xml:space="preserve"> 202 15001 00 0000 150</t>
  </si>
  <si>
    <t>Дотации бюджетам городских поселений на выравнивание бюджетной обеспеченности</t>
  </si>
  <si>
    <t xml:space="preserve"> 202 15001 13 0000 150</t>
  </si>
  <si>
    <t>ВСЕГО ДОХОДОВ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</si>
  <si>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</si>
  <si>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202 45160 13 0000 150</t>
  </si>
  <si>
    <t>99  0 00 7505 0</t>
  </si>
  <si>
    <t>99 0 00 7505 0</t>
  </si>
  <si>
    <t>Транспорт</t>
  </si>
  <si>
    <t>Отдельные мероприятия в области других видов  транспорта</t>
  </si>
  <si>
    <t>99 0 00 0317 0</t>
  </si>
  <si>
    <t>Парки и скверы</t>
  </si>
  <si>
    <t>Б1 0 00 7807 0</t>
  </si>
  <si>
    <t>Приложение 4</t>
  </si>
  <si>
    <t xml:space="preserve">Доходы, поступающие в порядке возмещения расходов, понесенных в связи с эксплуатацией имущества </t>
  </si>
  <si>
    <t>113 00000 00 0000 000</t>
  </si>
  <si>
    <t>113 02000 00 0000 130</t>
  </si>
  <si>
    <t>Доходы от компенсации затрат государства</t>
  </si>
  <si>
    <t>Другие вопросы в области национальной безопасности и правоохранительной деятельности</t>
  </si>
  <si>
    <t>14</t>
  </si>
  <si>
    <t>Содержание домов участковых уполномоченных полиции</t>
  </si>
  <si>
    <t>99 0 00 2269 0</t>
  </si>
  <si>
    <t>от "10" 07 2019 г. № _161___</t>
  </si>
  <si>
    <t>от "10" июля 2019 г. № 161</t>
  </si>
  <si>
    <t>от "10" 07 2019 г.  №161_</t>
  </si>
  <si>
    <t>от "10" июля 2019 г.  №161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</si>
</sst>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.0"/>
    <numFmt numFmtId="176" formatCode="000000.00"/>
    <numFmt numFmtId="177" formatCode="0.000"/>
    <numFmt numFmtId="178" formatCode="#,##0.00&quot;р.&quot;"/>
    <numFmt numFmtId="179" formatCode="_-* #,##0.0_р_._-;\-* #,##0.0_р_._-;_-* &quot;-&quot;??_р_._-;_-@_-"/>
    <numFmt numFmtId="180" formatCode="_-* #,##0_р_._-;\-* #,##0_р_._-;_-* &quot;-&quot;??_р_._-;_-@_-"/>
    <numFmt numFmtId="181" formatCode="0.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#,##0.0_ ;\-#,##0.0\ "/>
    <numFmt numFmtId="186" formatCode="#,##0_ ;\-#,##0\ "/>
    <numFmt numFmtId="187" formatCode="#,##0.00_ ;\-#,##0.00\ "/>
    <numFmt numFmtId="188" formatCode="_-* #,##0.0_р_._-;\-* #,##0.0_р_._-;_-* &quot;-&quot;?_р_._-;_-@_-"/>
    <numFmt numFmtId="189" formatCode="0.00000"/>
    <numFmt numFmtId="190" formatCode="0.000000"/>
    <numFmt numFmtId="191" formatCode="0.0000000"/>
    <numFmt numFmtId="192" formatCode="_-* #,##0.0&quot;р.&quot;_-;\-* #,##0.0&quot;р.&quot;_-;_-* &quot;-&quot;?&quot;р.&quot;_-;_-@_-"/>
    <numFmt numFmtId="193" formatCode="_-* #,##0.00&quot;р.&quot;_-;\-* #,##0.00&quot;р.&quot;_-;_-* &quot;-&quot;?&quot;р.&quot;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/>
    </xf>
    <xf numFmtId="0" fontId="14" fillId="32" borderId="11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32" borderId="10" xfId="0" applyFont="1" applyFill="1" applyBorder="1" applyAlignment="1">
      <alignment horizontal="center"/>
    </xf>
    <xf numFmtId="0" fontId="12" fillId="32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60" applyNumberFormat="1" applyFont="1" applyAlignment="1">
      <alignment horizontal="center"/>
    </xf>
    <xf numFmtId="49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9" fontId="8" fillId="0" borderId="0" xfId="6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horizontal="center"/>
    </xf>
    <xf numFmtId="0" fontId="12" fillId="32" borderId="12" xfId="0" applyFont="1" applyFill="1" applyBorder="1" applyAlignment="1">
      <alignment wrapText="1"/>
    </xf>
    <xf numFmtId="0" fontId="12" fillId="32" borderId="13" xfId="0" applyFont="1" applyFill="1" applyBorder="1" applyAlignment="1">
      <alignment/>
    </xf>
    <xf numFmtId="172" fontId="8" fillId="0" borderId="0" xfId="0" applyNumberFormat="1" applyFont="1" applyAlignment="1">
      <alignment/>
    </xf>
    <xf numFmtId="0" fontId="12" fillId="32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12" fillId="32" borderId="14" xfId="0" applyNumberFormat="1" applyFont="1" applyFill="1" applyBorder="1" applyAlignment="1">
      <alignment horizontal="center" wrapText="1"/>
    </xf>
    <xf numFmtId="0" fontId="12" fillId="32" borderId="11" xfId="0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wrapText="1"/>
    </xf>
    <xf numFmtId="172" fontId="14" fillId="0" borderId="0" xfId="0" applyNumberFormat="1" applyFont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2" fontId="12" fillId="32" borderId="14" xfId="0" applyNumberFormat="1" applyFont="1" applyFill="1" applyBorder="1" applyAlignment="1">
      <alignment horizontal="center"/>
    </xf>
    <xf numFmtId="0" fontId="12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72" fontId="8" fillId="0" borderId="0" xfId="0" applyNumberFormat="1" applyFont="1" applyAlignment="1">
      <alignment horizontal="center" vertical="top" wrapText="1"/>
    </xf>
    <xf numFmtId="172" fontId="12" fillId="0" borderId="0" xfId="0" applyNumberFormat="1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/>
    </xf>
    <xf numFmtId="172" fontId="9" fillId="32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zoomScalePageLayoutView="0" workbookViewId="0" topLeftCell="A1">
      <selection activeCell="B7" sqref="B7:C7"/>
    </sheetView>
  </sheetViews>
  <sheetFormatPr defaultColWidth="9.00390625" defaultRowHeight="17.25" customHeight="1"/>
  <cols>
    <col min="1" max="1" width="65.875" style="2" customWidth="1"/>
    <col min="2" max="2" width="38.00390625" style="3" customWidth="1"/>
    <col min="3" max="3" width="21.25390625" style="2" customWidth="1"/>
    <col min="4" max="4" width="15.00390625" style="2" customWidth="1"/>
    <col min="5" max="16384" width="9.125" style="2" customWidth="1"/>
  </cols>
  <sheetData>
    <row r="1" spans="1:3" ht="14.25" customHeight="1">
      <c r="A1" s="14"/>
      <c r="B1" s="90" t="s">
        <v>74</v>
      </c>
      <c r="C1" s="90"/>
    </row>
    <row r="2" spans="1:3" ht="14.25" customHeight="1">
      <c r="A2" s="14"/>
      <c r="B2" s="90" t="s">
        <v>102</v>
      </c>
      <c r="C2" s="90"/>
    </row>
    <row r="3" spans="1:3" ht="15" customHeight="1">
      <c r="A3" s="14"/>
      <c r="B3" s="90" t="s">
        <v>18</v>
      </c>
      <c r="C3" s="90"/>
    </row>
    <row r="4" spans="1:3" ht="14.25" customHeight="1">
      <c r="A4" s="14"/>
      <c r="B4" s="91" t="s">
        <v>147</v>
      </c>
      <c r="C4" s="91"/>
    </row>
    <row r="5" spans="1:3" ht="14.25" customHeight="1">
      <c r="A5" s="14"/>
      <c r="B5" s="90" t="s">
        <v>139</v>
      </c>
      <c r="C5" s="90"/>
    </row>
    <row r="6" spans="1:3" ht="17.25" customHeight="1">
      <c r="A6" s="14"/>
      <c r="B6" s="90" t="s">
        <v>140</v>
      </c>
      <c r="C6" s="90"/>
    </row>
    <row r="7" spans="1:3" ht="17.25" customHeight="1">
      <c r="A7" s="14"/>
      <c r="B7" s="90" t="s">
        <v>215</v>
      </c>
      <c r="C7" s="90"/>
    </row>
    <row r="8" spans="1:3" ht="17.25" customHeight="1">
      <c r="A8" s="92" t="s">
        <v>46</v>
      </c>
      <c r="B8" s="92"/>
      <c r="C8" s="92"/>
    </row>
    <row r="9" spans="1:3" ht="17.25" customHeight="1">
      <c r="A9" s="89" t="s">
        <v>141</v>
      </c>
      <c r="B9" s="89"/>
      <c r="C9" s="89"/>
    </row>
    <row r="10" spans="1:3" ht="17.25" customHeight="1">
      <c r="A10" s="88" t="s">
        <v>127</v>
      </c>
      <c r="B10" s="88"/>
      <c r="C10" s="88"/>
    </row>
    <row r="11" spans="1:3" ht="17.25" customHeight="1">
      <c r="A11" s="13"/>
      <c r="B11" s="13"/>
      <c r="C11" s="13"/>
    </row>
    <row r="12" spans="1:3" s="4" customFormat="1" ht="17.25" customHeight="1">
      <c r="A12" s="16"/>
      <c r="B12" s="17"/>
      <c r="C12" s="16"/>
    </row>
    <row r="13" spans="1:3" s="4" customFormat="1" ht="17.25" customHeight="1">
      <c r="A13" s="18" t="s">
        <v>44</v>
      </c>
      <c r="B13" s="18" t="s">
        <v>45</v>
      </c>
      <c r="C13" s="18" t="s">
        <v>42</v>
      </c>
    </row>
    <row r="14" spans="1:3" s="4" customFormat="1" ht="17.25" customHeight="1">
      <c r="A14" s="19"/>
      <c r="B14" s="20"/>
      <c r="C14" s="20" t="s">
        <v>43</v>
      </c>
    </row>
    <row r="15" spans="1:3" s="4" customFormat="1" ht="17.25" customHeight="1">
      <c r="A15" s="74"/>
      <c r="B15" s="75"/>
      <c r="C15" s="75"/>
    </row>
    <row r="16" spans="1:3" s="4" customFormat="1" ht="33" customHeight="1">
      <c r="A16" s="21" t="s">
        <v>71</v>
      </c>
      <c r="B16" s="10" t="s">
        <v>149</v>
      </c>
      <c r="C16" s="22">
        <v>-15373.1</v>
      </c>
    </row>
    <row r="17" spans="1:3" s="4" customFormat="1" ht="17.25" customHeight="1">
      <c r="A17" s="23" t="s">
        <v>47</v>
      </c>
      <c r="B17" s="11"/>
      <c r="C17" s="11"/>
    </row>
    <row r="18" spans="1:3" s="4" customFormat="1" ht="17.25" customHeight="1">
      <c r="A18" s="23" t="s">
        <v>48</v>
      </c>
      <c r="B18" s="11" t="s">
        <v>75</v>
      </c>
      <c r="C18" s="11">
        <f>SUM(C22:C23)</f>
        <v>15373.100000000006</v>
      </c>
    </row>
    <row r="19" spans="1:3" s="4" customFormat="1" ht="17.25" customHeight="1">
      <c r="A19" s="9" t="s">
        <v>72</v>
      </c>
      <c r="B19" s="11" t="s">
        <v>90</v>
      </c>
      <c r="C19" s="11">
        <f>SUM(C20)</f>
        <v>-131413.6</v>
      </c>
    </row>
    <row r="20" spans="1:3" s="4" customFormat="1" ht="17.25" customHeight="1">
      <c r="A20" s="9" t="s">
        <v>73</v>
      </c>
      <c r="B20" s="11" t="s">
        <v>76</v>
      </c>
      <c r="C20" s="11">
        <f>SUM(C22)</f>
        <v>-131413.6</v>
      </c>
    </row>
    <row r="21" spans="1:3" s="4" customFormat="1" ht="17.25" customHeight="1">
      <c r="A21" s="9" t="s">
        <v>91</v>
      </c>
      <c r="B21" s="11" t="s">
        <v>92</v>
      </c>
      <c r="C21" s="11">
        <f>SUM(C22)</f>
        <v>-131413.6</v>
      </c>
    </row>
    <row r="22" spans="1:3" s="4" customFormat="1" ht="35.25" customHeight="1">
      <c r="A22" s="24" t="s">
        <v>134</v>
      </c>
      <c r="B22" s="11" t="s">
        <v>135</v>
      </c>
      <c r="C22" s="11">
        <v>-131413.6</v>
      </c>
    </row>
    <row r="23" spans="1:3" s="4" customFormat="1" ht="17.25" customHeight="1">
      <c r="A23" s="9" t="s">
        <v>69</v>
      </c>
      <c r="B23" s="11" t="s">
        <v>77</v>
      </c>
      <c r="C23" s="76">
        <f>SUM(C26)</f>
        <v>146786.7</v>
      </c>
    </row>
    <row r="24" spans="1:3" s="4" customFormat="1" ht="17.25" customHeight="1">
      <c r="A24" s="9" t="s">
        <v>70</v>
      </c>
      <c r="B24" s="11" t="s">
        <v>93</v>
      </c>
      <c r="C24" s="76">
        <f>SUM(C26)</f>
        <v>146786.7</v>
      </c>
    </row>
    <row r="25" spans="1:3" s="4" customFormat="1" ht="17.25" customHeight="1">
      <c r="A25" s="9" t="s">
        <v>94</v>
      </c>
      <c r="B25" s="11" t="s">
        <v>95</v>
      </c>
      <c r="C25" s="76">
        <f>SUM(C26)</f>
        <v>146786.7</v>
      </c>
    </row>
    <row r="26" spans="1:3" s="4" customFormat="1" ht="33.75" customHeight="1">
      <c r="A26" s="24" t="s">
        <v>136</v>
      </c>
      <c r="B26" s="11" t="s">
        <v>137</v>
      </c>
      <c r="C26" s="76">
        <v>146786.7</v>
      </c>
    </row>
    <row r="27" spans="1:3" s="4" customFormat="1" ht="17.25" customHeight="1">
      <c r="A27" s="6"/>
      <c r="B27" s="7"/>
      <c r="C27" s="6"/>
    </row>
  </sheetData>
  <sheetProtection/>
  <mergeCells count="10">
    <mergeCell ref="A10:C10"/>
    <mergeCell ref="A9:C9"/>
    <mergeCell ref="B1:C1"/>
    <mergeCell ref="B2:C2"/>
    <mergeCell ref="B3:C3"/>
    <mergeCell ref="B4:C4"/>
    <mergeCell ref="B5:C5"/>
    <mergeCell ref="B7:C7"/>
    <mergeCell ref="A8:C8"/>
    <mergeCell ref="B6:C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6.875" style="1" customWidth="1"/>
    <col min="2" max="2" width="31.25390625" style="87" customWidth="1"/>
    <col min="3" max="3" width="24.00390625" style="1" customWidth="1"/>
    <col min="4" max="16384" width="9.125" style="1" customWidth="1"/>
  </cols>
  <sheetData>
    <row r="1" spans="1:3" ht="15.75">
      <c r="A1" s="9"/>
      <c r="B1" s="90" t="s">
        <v>150</v>
      </c>
      <c r="C1" s="90"/>
    </row>
    <row r="2" spans="1:5" ht="40.5" customHeight="1">
      <c r="A2" s="9"/>
      <c r="B2" s="93" t="s">
        <v>146</v>
      </c>
      <c r="C2" s="93"/>
      <c r="D2" s="52"/>
      <c r="E2" s="52"/>
    </row>
    <row r="3" spans="1:5" ht="15.75">
      <c r="A3" s="9"/>
      <c r="B3" s="90" t="s">
        <v>214</v>
      </c>
      <c r="C3" s="90"/>
      <c r="D3" s="73"/>
      <c r="E3" s="73"/>
    </row>
    <row r="4" spans="1:3" ht="26.25" customHeight="1">
      <c r="A4" s="9"/>
      <c r="B4" s="11"/>
      <c r="C4" s="15" t="s">
        <v>127</v>
      </c>
    </row>
    <row r="5" spans="1:3" ht="15.75">
      <c r="A5" s="92" t="s">
        <v>151</v>
      </c>
      <c r="B5" s="92"/>
      <c r="C5" s="92"/>
    </row>
    <row r="6" spans="1:3" ht="18" customHeight="1">
      <c r="A6" s="89" t="s">
        <v>152</v>
      </c>
      <c r="B6" s="89"/>
      <c r="C6" s="89"/>
    </row>
    <row r="7" spans="1:3" ht="15.75">
      <c r="A7" s="92"/>
      <c r="B7" s="92"/>
      <c r="C7" s="92"/>
    </row>
    <row r="8" spans="1:3" ht="15.75">
      <c r="A8" s="9"/>
      <c r="B8" s="11"/>
      <c r="C8" s="77"/>
    </row>
    <row r="9" spans="1:3" ht="15.75">
      <c r="A9" s="79"/>
      <c r="B9" s="18" t="s">
        <v>153</v>
      </c>
      <c r="C9" s="79" t="s">
        <v>42</v>
      </c>
    </row>
    <row r="10" spans="1:3" ht="29.25">
      <c r="A10" s="80" t="s">
        <v>2</v>
      </c>
      <c r="B10" s="81" t="s">
        <v>154</v>
      </c>
      <c r="C10" s="80" t="s">
        <v>43</v>
      </c>
    </row>
    <row r="11" spans="1:3" ht="15.75">
      <c r="A11" s="9"/>
      <c r="B11" s="11"/>
      <c r="C11" s="9"/>
    </row>
    <row r="12" spans="1:3" ht="15.75">
      <c r="A12" s="82" t="s">
        <v>155</v>
      </c>
      <c r="B12" s="78" t="s">
        <v>156</v>
      </c>
      <c r="C12" s="83">
        <f>C14+C18+C22+C27+C16+C25</f>
        <v>126169.3</v>
      </c>
    </row>
    <row r="13" spans="1:3" ht="15.75">
      <c r="A13" s="9"/>
      <c r="B13" s="11"/>
      <c r="C13" s="76"/>
    </row>
    <row r="14" spans="1:3" ht="15.75">
      <c r="A14" s="9" t="s">
        <v>157</v>
      </c>
      <c r="B14" s="11" t="s">
        <v>158</v>
      </c>
      <c r="C14" s="76">
        <f>SUM(C15)</f>
        <v>52308</v>
      </c>
    </row>
    <row r="15" spans="1:3" ht="15.75">
      <c r="A15" s="9" t="s">
        <v>159</v>
      </c>
      <c r="B15" s="11" t="s">
        <v>160</v>
      </c>
      <c r="C15" s="76">
        <v>52308</v>
      </c>
    </row>
    <row r="16" spans="1:3" ht="15.75">
      <c r="A16" s="9" t="s">
        <v>161</v>
      </c>
      <c r="B16" s="11" t="s">
        <v>162</v>
      </c>
      <c r="C16" s="76">
        <f>SUM(C17)</f>
        <v>125</v>
      </c>
    </row>
    <row r="17" spans="1:3" ht="15.75">
      <c r="A17" s="9" t="s">
        <v>163</v>
      </c>
      <c r="B17" s="11" t="s">
        <v>164</v>
      </c>
      <c r="C17" s="76">
        <v>125</v>
      </c>
    </row>
    <row r="18" spans="1:3" ht="15.75">
      <c r="A18" s="9" t="s">
        <v>165</v>
      </c>
      <c r="B18" s="11" t="s">
        <v>166</v>
      </c>
      <c r="C18" s="76">
        <f>SUM(C19:C21)</f>
        <v>58068.8</v>
      </c>
    </row>
    <row r="19" spans="1:3" ht="15.75">
      <c r="A19" s="9" t="s">
        <v>167</v>
      </c>
      <c r="B19" s="11" t="s">
        <v>168</v>
      </c>
      <c r="C19" s="76">
        <v>12921</v>
      </c>
    </row>
    <row r="20" spans="1:3" ht="15.75">
      <c r="A20" s="9" t="s">
        <v>169</v>
      </c>
      <c r="B20" s="11" t="s">
        <v>170</v>
      </c>
      <c r="C20" s="76">
        <v>146</v>
      </c>
    </row>
    <row r="21" spans="1:3" ht="15.75">
      <c r="A21" s="9" t="s">
        <v>171</v>
      </c>
      <c r="B21" s="11" t="s">
        <v>172</v>
      </c>
      <c r="C21" s="76">
        <v>45001.8</v>
      </c>
    </row>
    <row r="22" spans="1:3" ht="31.5">
      <c r="A22" s="24" t="s">
        <v>173</v>
      </c>
      <c r="B22" s="11" t="s">
        <v>174</v>
      </c>
      <c r="C22" s="76">
        <f>SUM(C23:C24)</f>
        <v>15260</v>
      </c>
    </row>
    <row r="23" spans="1:3" ht="63">
      <c r="A23" s="24" t="s">
        <v>175</v>
      </c>
      <c r="B23" s="11" t="s">
        <v>176</v>
      </c>
      <c r="C23" s="76">
        <v>15000</v>
      </c>
    </row>
    <row r="24" spans="1:3" ht="80.25" customHeight="1">
      <c r="A24" s="24" t="s">
        <v>177</v>
      </c>
      <c r="B24" s="11" t="s">
        <v>178</v>
      </c>
      <c r="C24" s="76">
        <v>260</v>
      </c>
    </row>
    <row r="25" spans="1:3" ht="31.5">
      <c r="A25" s="24" t="s">
        <v>204</v>
      </c>
      <c r="B25" s="11" t="s">
        <v>205</v>
      </c>
      <c r="C25" s="76">
        <f>SUM(C26)</f>
        <v>7.5</v>
      </c>
    </row>
    <row r="26" spans="1:3" ht="17.25" customHeight="1">
      <c r="A26" s="24" t="s">
        <v>207</v>
      </c>
      <c r="B26" s="11" t="s">
        <v>206</v>
      </c>
      <c r="C26" s="76">
        <v>7.5</v>
      </c>
    </row>
    <row r="27" spans="1:3" ht="15.75">
      <c r="A27" s="24" t="s">
        <v>179</v>
      </c>
      <c r="B27" s="11" t="s">
        <v>180</v>
      </c>
      <c r="C27" s="76">
        <f>SUM(C28)</f>
        <v>400</v>
      </c>
    </row>
    <row r="28" spans="1:3" ht="31.5">
      <c r="A28" s="24" t="s">
        <v>181</v>
      </c>
      <c r="B28" s="11" t="s">
        <v>182</v>
      </c>
      <c r="C28" s="76">
        <v>400</v>
      </c>
    </row>
    <row r="29" spans="1:3" ht="24.75" customHeight="1">
      <c r="A29" s="82" t="s">
        <v>183</v>
      </c>
      <c r="B29" s="78" t="s">
        <v>184</v>
      </c>
      <c r="C29" s="83">
        <f>SUM(C33+C34)</f>
        <v>5244.3</v>
      </c>
    </row>
    <row r="30" spans="1:3" ht="31.5">
      <c r="A30" s="24" t="s">
        <v>185</v>
      </c>
      <c r="B30" s="11" t="s">
        <v>186</v>
      </c>
      <c r="C30" s="76">
        <f>SUM(C33:C34)</f>
        <v>5244.3</v>
      </c>
    </row>
    <row r="31" spans="1:3" ht="15.75" customHeight="1">
      <c r="A31" s="24" t="s">
        <v>187</v>
      </c>
      <c r="B31" s="11" t="s">
        <v>188</v>
      </c>
      <c r="C31" s="76">
        <f>SUM(C33)</f>
        <v>3350.6</v>
      </c>
    </row>
    <row r="32" spans="1:3" ht="15.75">
      <c r="A32" s="9" t="s">
        <v>189</v>
      </c>
      <c r="B32" s="11" t="s">
        <v>190</v>
      </c>
      <c r="C32" s="76">
        <f>SUM(C33)</f>
        <v>3350.6</v>
      </c>
    </row>
    <row r="33" spans="1:3" ht="31.5">
      <c r="A33" s="24" t="s">
        <v>191</v>
      </c>
      <c r="B33" s="11" t="s">
        <v>192</v>
      </c>
      <c r="C33" s="76">
        <v>3350.6</v>
      </c>
    </row>
    <row r="34" spans="1:3" ht="47.25">
      <c r="A34" s="24" t="s">
        <v>194</v>
      </c>
      <c r="B34" s="11" t="s">
        <v>195</v>
      </c>
      <c r="C34" s="76">
        <v>1893.7</v>
      </c>
    </row>
    <row r="35" spans="1:3" ht="15.75">
      <c r="A35" s="84" t="s">
        <v>193</v>
      </c>
      <c r="B35" s="85"/>
      <c r="C35" s="86">
        <f>C12+C29</f>
        <v>131413.6</v>
      </c>
    </row>
    <row r="36" spans="1:3" ht="15.75">
      <c r="A36" s="6"/>
      <c r="B36" s="7"/>
      <c r="C36" s="6"/>
    </row>
  </sheetData>
  <sheetProtection/>
  <mergeCells count="6">
    <mergeCell ref="B1:C1"/>
    <mergeCell ref="B2:C2"/>
    <mergeCell ref="B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6.87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1:7" ht="13.5">
      <c r="A1" s="12"/>
      <c r="B1" s="12"/>
      <c r="C1" s="12"/>
      <c r="D1" s="73"/>
      <c r="E1" s="90" t="s">
        <v>148</v>
      </c>
      <c r="F1" s="90"/>
      <c r="G1" s="90"/>
    </row>
    <row r="2" spans="1:7" ht="69" customHeight="1">
      <c r="A2" s="12"/>
      <c r="B2" s="12"/>
      <c r="C2" s="73"/>
      <c r="D2" s="73"/>
      <c r="E2" s="93" t="s">
        <v>146</v>
      </c>
      <c r="F2" s="93"/>
      <c r="G2" s="93"/>
    </row>
    <row r="3" spans="1:7" ht="13.5">
      <c r="A3" s="12"/>
      <c r="B3" s="12"/>
      <c r="C3" s="73"/>
      <c r="D3" s="73"/>
      <c r="E3" s="90" t="s">
        <v>213</v>
      </c>
      <c r="F3" s="90"/>
      <c r="G3" s="90"/>
    </row>
    <row r="4" spans="1:7" ht="13.5">
      <c r="A4" s="12"/>
      <c r="B4" s="12"/>
      <c r="C4" s="15"/>
      <c r="D4" s="15"/>
      <c r="E4" s="15"/>
      <c r="F4" s="15"/>
      <c r="G4" s="15"/>
    </row>
    <row r="5" spans="1:7" ht="13.5">
      <c r="A5" s="26"/>
      <c r="B5" s="26"/>
      <c r="C5" s="27"/>
      <c r="D5" s="27"/>
      <c r="E5" s="27"/>
      <c r="F5" s="95" t="s">
        <v>127</v>
      </c>
      <c r="G5" s="95"/>
    </row>
    <row r="6" spans="1:7" ht="15">
      <c r="A6" s="94" t="s">
        <v>66</v>
      </c>
      <c r="B6" s="94"/>
      <c r="C6" s="94"/>
      <c r="D6" s="94"/>
      <c r="E6" s="94"/>
      <c r="F6" s="94"/>
      <c r="G6" s="94"/>
    </row>
    <row r="7" spans="1:7" ht="15">
      <c r="A7" s="94" t="s">
        <v>78</v>
      </c>
      <c r="B7" s="94"/>
      <c r="C7" s="94"/>
      <c r="D7" s="94"/>
      <c r="E7" s="94"/>
      <c r="F7" s="94"/>
      <c r="G7" s="94"/>
    </row>
    <row r="8" spans="1:7" ht="15">
      <c r="A8" s="94" t="s">
        <v>142</v>
      </c>
      <c r="B8" s="94"/>
      <c r="C8" s="94"/>
      <c r="D8" s="94"/>
      <c r="E8" s="94"/>
      <c r="F8" s="94"/>
      <c r="G8" s="94"/>
    </row>
    <row r="9" spans="1:7" ht="18.75" customHeight="1">
      <c r="A9" s="17"/>
      <c r="B9" s="17"/>
      <c r="C9" s="17"/>
      <c r="D9" s="17"/>
      <c r="E9" s="17"/>
      <c r="F9" s="17"/>
      <c r="G9" s="17"/>
    </row>
    <row r="10" spans="1:7" ht="13.5">
      <c r="A10" s="28" t="s">
        <v>2</v>
      </c>
      <c r="B10" s="28" t="s">
        <v>67</v>
      </c>
      <c r="C10" s="28" t="s">
        <v>8</v>
      </c>
      <c r="D10" s="28" t="s">
        <v>3</v>
      </c>
      <c r="E10" s="28" t="s">
        <v>4</v>
      </c>
      <c r="F10" s="28" t="s">
        <v>68</v>
      </c>
      <c r="G10" s="28" t="s">
        <v>42</v>
      </c>
    </row>
    <row r="11" spans="1:7" ht="13.5">
      <c r="A11" s="29"/>
      <c r="B11" s="29"/>
      <c r="C11" s="29"/>
      <c r="D11" s="29"/>
      <c r="E11" s="29"/>
      <c r="F11" s="29"/>
      <c r="G11" s="50" t="s">
        <v>43</v>
      </c>
    </row>
    <row r="12" spans="1:7" ht="13.5">
      <c r="A12" s="71"/>
      <c r="B12" s="71"/>
      <c r="C12" s="71"/>
      <c r="D12" s="71"/>
      <c r="E12" s="71"/>
      <c r="F12" s="71"/>
      <c r="G12" s="72"/>
    </row>
    <row r="13" spans="1:7" s="2" customFormat="1" ht="15.75">
      <c r="A13" s="54" t="s">
        <v>79</v>
      </c>
      <c r="B13" s="31">
        <v>828</v>
      </c>
      <c r="C13" s="30"/>
      <c r="D13" s="30"/>
      <c r="E13" s="30"/>
      <c r="F13" s="30"/>
      <c r="G13" s="57">
        <f>SUM(G14)</f>
        <v>1676.8999999999999</v>
      </c>
    </row>
    <row r="14" spans="1:7" s="2" customFormat="1" ht="15">
      <c r="A14" s="14" t="s">
        <v>6</v>
      </c>
      <c r="B14" s="31">
        <v>828</v>
      </c>
      <c r="C14" s="32" t="s">
        <v>7</v>
      </c>
      <c r="D14" s="33"/>
      <c r="E14" s="33"/>
      <c r="F14" s="33"/>
      <c r="G14" s="34">
        <f>SUM(G17+G21)</f>
        <v>1676.8999999999999</v>
      </c>
    </row>
    <row r="15" spans="1:7" ht="55.5" customHeight="1">
      <c r="A15" s="35" t="s">
        <v>81</v>
      </c>
      <c r="B15" s="70">
        <v>828</v>
      </c>
      <c r="C15" s="36" t="s">
        <v>7</v>
      </c>
      <c r="D15" s="8" t="s">
        <v>20</v>
      </c>
      <c r="E15" s="33"/>
      <c r="F15" s="33"/>
      <c r="G15" s="37">
        <f>SUM(G17)</f>
        <v>1669.8999999999999</v>
      </c>
    </row>
    <row r="16" spans="1:7" ht="13.5" customHeight="1">
      <c r="A16" s="35" t="s">
        <v>104</v>
      </c>
      <c r="B16" s="70">
        <v>828</v>
      </c>
      <c r="C16" s="8" t="s">
        <v>7</v>
      </c>
      <c r="D16" s="8" t="s">
        <v>20</v>
      </c>
      <c r="E16" s="8" t="s">
        <v>103</v>
      </c>
      <c r="F16" s="12"/>
      <c r="G16" s="37">
        <f>SUM(G17)</f>
        <v>1669.8999999999999</v>
      </c>
    </row>
    <row r="17" spans="1:7" ht="13.5">
      <c r="A17" s="12" t="s">
        <v>10</v>
      </c>
      <c r="B17" s="70">
        <v>828</v>
      </c>
      <c r="C17" s="8" t="s">
        <v>7</v>
      </c>
      <c r="D17" s="8" t="s">
        <v>20</v>
      </c>
      <c r="E17" s="8" t="s">
        <v>105</v>
      </c>
      <c r="F17" s="38"/>
      <c r="G17" s="37">
        <f>SUM(G18:G20)</f>
        <v>1669.8999999999999</v>
      </c>
    </row>
    <row r="18" spans="1:7" ht="65.25" customHeight="1">
      <c r="A18" s="35" t="s">
        <v>96</v>
      </c>
      <c r="B18" s="70">
        <v>828</v>
      </c>
      <c r="C18" s="8" t="s">
        <v>7</v>
      </c>
      <c r="D18" s="8" t="s">
        <v>20</v>
      </c>
      <c r="E18" s="8" t="s">
        <v>105</v>
      </c>
      <c r="F18" s="8" t="s">
        <v>99</v>
      </c>
      <c r="G18" s="37">
        <v>1416.3</v>
      </c>
    </row>
    <row r="19" spans="1:7" ht="26.25">
      <c r="A19" s="35" t="s">
        <v>97</v>
      </c>
      <c r="B19" s="70">
        <v>828</v>
      </c>
      <c r="C19" s="8" t="s">
        <v>7</v>
      </c>
      <c r="D19" s="8" t="s">
        <v>20</v>
      </c>
      <c r="E19" s="8" t="s">
        <v>105</v>
      </c>
      <c r="F19" s="8" t="s">
        <v>100</v>
      </c>
      <c r="G19" s="37">
        <v>248.6</v>
      </c>
    </row>
    <row r="20" spans="1:7" ht="17.25" customHeight="1">
      <c r="A20" s="35" t="s">
        <v>98</v>
      </c>
      <c r="B20" s="70">
        <v>828</v>
      </c>
      <c r="C20" s="8" t="s">
        <v>7</v>
      </c>
      <c r="D20" s="8" t="s">
        <v>20</v>
      </c>
      <c r="E20" s="8" t="s">
        <v>105</v>
      </c>
      <c r="F20" s="25">
        <v>800</v>
      </c>
      <c r="G20" s="37">
        <v>5</v>
      </c>
    </row>
    <row r="21" spans="1:7" ht="17.25" customHeight="1">
      <c r="A21" s="12" t="s">
        <v>53</v>
      </c>
      <c r="B21" s="25">
        <v>828</v>
      </c>
      <c r="C21" s="8" t="s">
        <v>7</v>
      </c>
      <c r="D21" s="8" t="s">
        <v>54</v>
      </c>
      <c r="E21" s="8"/>
      <c r="F21" s="25"/>
      <c r="G21" s="37">
        <f>SUM(G24)</f>
        <v>7</v>
      </c>
    </row>
    <row r="22" spans="1:7" ht="17.25" customHeight="1">
      <c r="A22" s="35" t="s">
        <v>104</v>
      </c>
      <c r="B22" s="25">
        <v>828</v>
      </c>
      <c r="C22" s="8" t="s">
        <v>7</v>
      </c>
      <c r="D22" s="8" t="s">
        <v>54</v>
      </c>
      <c r="E22" s="8" t="s">
        <v>103</v>
      </c>
      <c r="F22" s="25"/>
      <c r="G22" s="37">
        <f>SUM(G24)</f>
        <v>7</v>
      </c>
    </row>
    <row r="23" spans="1:7" ht="17.25" customHeight="1">
      <c r="A23" s="35" t="s">
        <v>133</v>
      </c>
      <c r="B23" s="25">
        <v>828</v>
      </c>
      <c r="C23" s="8" t="s">
        <v>7</v>
      </c>
      <c r="D23" s="8" t="s">
        <v>54</v>
      </c>
      <c r="E23" s="8" t="s">
        <v>129</v>
      </c>
      <c r="F23" s="25"/>
      <c r="G23" s="37">
        <f>SUM(G24)</f>
        <v>7</v>
      </c>
    </row>
    <row r="24" spans="1:7" ht="27" customHeight="1">
      <c r="A24" s="35" t="s">
        <v>97</v>
      </c>
      <c r="B24" s="25">
        <v>828</v>
      </c>
      <c r="C24" s="8" t="s">
        <v>7</v>
      </c>
      <c r="D24" s="8" t="s">
        <v>54</v>
      </c>
      <c r="E24" s="8" t="s">
        <v>129</v>
      </c>
      <c r="F24" s="25">
        <v>200</v>
      </c>
      <c r="G24" s="37">
        <v>7</v>
      </c>
    </row>
    <row r="25" spans="1:7" s="2" customFormat="1" ht="30" customHeight="1">
      <c r="A25" s="55" t="s">
        <v>80</v>
      </c>
      <c r="B25" s="39">
        <v>829</v>
      </c>
      <c r="C25" s="41"/>
      <c r="D25" s="41"/>
      <c r="E25" s="8"/>
      <c r="F25" s="41"/>
      <c r="G25" s="56">
        <f>SUM(G26+G65+G88+G54+G49)</f>
        <v>145109.8</v>
      </c>
    </row>
    <row r="26" spans="1:8" s="2" customFormat="1" ht="14.25" customHeight="1">
      <c r="A26" s="14" t="s">
        <v>6</v>
      </c>
      <c r="B26" s="39">
        <v>829</v>
      </c>
      <c r="C26" s="32" t="s">
        <v>7</v>
      </c>
      <c r="D26" s="41"/>
      <c r="E26" s="8"/>
      <c r="F26" s="41"/>
      <c r="G26" s="34">
        <f>SUM(G29+G37+G36)</f>
        <v>6073.8</v>
      </c>
      <c r="H26" s="51"/>
    </row>
    <row r="27" spans="1:7" ht="54.75" customHeight="1">
      <c r="A27" s="35" t="s">
        <v>116</v>
      </c>
      <c r="B27" s="25">
        <v>829</v>
      </c>
      <c r="C27" s="8" t="s">
        <v>7</v>
      </c>
      <c r="D27" s="8" t="s">
        <v>9</v>
      </c>
      <c r="E27" s="8"/>
      <c r="F27" s="12"/>
      <c r="G27" s="37">
        <f>SUM(G29)</f>
        <v>2946.1000000000004</v>
      </c>
    </row>
    <row r="28" spans="1:7" ht="17.25" customHeight="1">
      <c r="A28" s="35" t="s">
        <v>104</v>
      </c>
      <c r="B28" s="25">
        <v>829</v>
      </c>
      <c r="C28" s="8" t="s">
        <v>7</v>
      </c>
      <c r="D28" s="8" t="s">
        <v>9</v>
      </c>
      <c r="E28" s="8" t="s">
        <v>103</v>
      </c>
      <c r="F28" s="12"/>
      <c r="G28" s="37">
        <f>SUM(G29)</f>
        <v>2946.1000000000004</v>
      </c>
    </row>
    <row r="29" spans="1:7" ht="13.5">
      <c r="A29" s="12" t="s">
        <v>10</v>
      </c>
      <c r="B29" s="25">
        <v>829</v>
      </c>
      <c r="C29" s="8" t="s">
        <v>7</v>
      </c>
      <c r="D29" s="8" t="s">
        <v>9</v>
      </c>
      <c r="E29" s="8" t="s">
        <v>105</v>
      </c>
      <c r="F29" s="38"/>
      <c r="G29" s="37">
        <f>SUM(G30:G32)</f>
        <v>2946.1000000000004</v>
      </c>
    </row>
    <row r="30" spans="1:9" ht="66" customHeight="1">
      <c r="A30" s="35" t="s">
        <v>96</v>
      </c>
      <c r="B30" s="25">
        <v>829</v>
      </c>
      <c r="C30" s="8" t="s">
        <v>7</v>
      </c>
      <c r="D30" s="8" t="s">
        <v>9</v>
      </c>
      <c r="E30" s="8" t="s">
        <v>105</v>
      </c>
      <c r="F30" s="8" t="s">
        <v>99</v>
      </c>
      <c r="G30" s="37">
        <v>2427</v>
      </c>
      <c r="I30" s="5"/>
    </row>
    <row r="31" spans="1:9" ht="26.25">
      <c r="A31" s="35" t="s">
        <v>97</v>
      </c>
      <c r="B31" s="25">
        <v>829</v>
      </c>
      <c r="C31" s="8" t="s">
        <v>7</v>
      </c>
      <c r="D31" s="8" t="s">
        <v>9</v>
      </c>
      <c r="E31" s="8" t="s">
        <v>105</v>
      </c>
      <c r="F31" s="8" t="s">
        <v>100</v>
      </c>
      <c r="G31" s="37">
        <v>451.3</v>
      </c>
      <c r="I31" s="5"/>
    </row>
    <row r="32" spans="1:7" ht="15" customHeight="1">
      <c r="A32" s="35" t="s">
        <v>98</v>
      </c>
      <c r="B32" s="25">
        <v>829</v>
      </c>
      <c r="C32" s="8" t="s">
        <v>7</v>
      </c>
      <c r="D32" s="8" t="s">
        <v>9</v>
      </c>
      <c r="E32" s="8" t="s">
        <v>105</v>
      </c>
      <c r="F32" s="25">
        <v>800</v>
      </c>
      <c r="G32" s="37">
        <v>67.8</v>
      </c>
    </row>
    <row r="33" spans="1:7" ht="15" customHeight="1">
      <c r="A33" s="12" t="s">
        <v>88</v>
      </c>
      <c r="B33" s="25">
        <v>829</v>
      </c>
      <c r="C33" s="8" t="s">
        <v>7</v>
      </c>
      <c r="D33" s="8" t="s">
        <v>41</v>
      </c>
      <c r="E33" s="8"/>
      <c r="F33" s="8"/>
      <c r="G33" s="37">
        <f>SUM(G36)</f>
        <v>450</v>
      </c>
    </row>
    <row r="34" spans="1:7" ht="15" customHeight="1">
      <c r="A34" s="12" t="s">
        <v>104</v>
      </c>
      <c r="B34" s="25">
        <v>829</v>
      </c>
      <c r="C34" s="8" t="s">
        <v>7</v>
      </c>
      <c r="D34" s="8" t="s">
        <v>41</v>
      </c>
      <c r="E34" s="8" t="s">
        <v>103</v>
      </c>
      <c r="F34" s="8"/>
      <c r="G34" s="37">
        <f>SUM(G36)</f>
        <v>450</v>
      </c>
    </row>
    <row r="35" spans="1:7" ht="15" customHeight="1">
      <c r="A35" s="12" t="s">
        <v>89</v>
      </c>
      <c r="B35" s="25">
        <v>829</v>
      </c>
      <c r="C35" s="8" t="s">
        <v>7</v>
      </c>
      <c r="D35" s="8" t="s">
        <v>41</v>
      </c>
      <c r="E35" s="8" t="s">
        <v>106</v>
      </c>
      <c r="F35" s="8"/>
      <c r="G35" s="37">
        <f>SUM(G36)</f>
        <v>450</v>
      </c>
    </row>
    <row r="36" spans="1:7" ht="16.5" customHeight="1">
      <c r="A36" s="35" t="s">
        <v>98</v>
      </c>
      <c r="B36" s="25">
        <v>829</v>
      </c>
      <c r="C36" s="8" t="s">
        <v>7</v>
      </c>
      <c r="D36" s="8" t="s">
        <v>41</v>
      </c>
      <c r="E36" s="8" t="s">
        <v>106</v>
      </c>
      <c r="F36" s="8" t="s">
        <v>101</v>
      </c>
      <c r="G36" s="37">
        <v>450</v>
      </c>
    </row>
    <row r="37" spans="1:7" ht="13.5">
      <c r="A37" s="12" t="s">
        <v>53</v>
      </c>
      <c r="B37" s="25">
        <v>829</v>
      </c>
      <c r="C37" s="8" t="s">
        <v>7</v>
      </c>
      <c r="D37" s="8" t="s">
        <v>54</v>
      </c>
      <c r="E37" s="8"/>
      <c r="F37" s="12"/>
      <c r="G37" s="37">
        <f>SUM(G38)</f>
        <v>2677.7</v>
      </c>
    </row>
    <row r="38" spans="1:7" ht="13.5">
      <c r="A38" s="35" t="s">
        <v>104</v>
      </c>
      <c r="B38" s="25">
        <v>829</v>
      </c>
      <c r="C38" s="8" t="s">
        <v>7</v>
      </c>
      <c r="D38" s="8" t="s">
        <v>54</v>
      </c>
      <c r="E38" s="8" t="s">
        <v>103</v>
      </c>
      <c r="F38" s="12"/>
      <c r="G38" s="37">
        <f>SUM(G40+G41+G47+G45)</f>
        <v>2677.7</v>
      </c>
    </row>
    <row r="39" spans="1:7" ht="26.25">
      <c r="A39" s="35" t="s">
        <v>87</v>
      </c>
      <c r="B39" s="25">
        <v>829</v>
      </c>
      <c r="C39" s="8" t="s">
        <v>7</v>
      </c>
      <c r="D39" s="8" t="s">
        <v>54</v>
      </c>
      <c r="E39" s="8" t="s">
        <v>107</v>
      </c>
      <c r="F39" s="12"/>
      <c r="G39" s="37">
        <f>SUM(G40)</f>
        <v>132.2</v>
      </c>
    </row>
    <row r="40" spans="1:7" ht="13.5">
      <c r="A40" s="35" t="s">
        <v>98</v>
      </c>
      <c r="B40" s="25">
        <v>829</v>
      </c>
      <c r="C40" s="8" t="s">
        <v>7</v>
      </c>
      <c r="D40" s="8" t="s">
        <v>54</v>
      </c>
      <c r="E40" s="8" t="s">
        <v>107</v>
      </c>
      <c r="F40" s="25">
        <v>800</v>
      </c>
      <c r="G40" s="37">
        <v>132.2</v>
      </c>
    </row>
    <row r="41" spans="1:7" ht="13.5">
      <c r="A41" s="35" t="s">
        <v>114</v>
      </c>
      <c r="B41" s="25">
        <v>829</v>
      </c>
      <c r="C41" s="8" t="s">
        <v>7</v>
      </c>
      <c r="D41" s="8" t="s">
        <v>54</v>
      </c>
      <c r="E41" s="8" t="s">
        <v>113</v>
      </c>
      <c r="F41" s="38"/>
      <c r="G41" s="37">
        <f>SUM(G42:G44)</f>
        <v>1659.8</v>
      </c>
    </row>
    <row r="42" spans="1:7" ht="70.5" customHeight="1">
      <c r="A42" s="35" t="s">
        <v>96</v>
      </c>
      <c r="B42" s="25">
        <v>829</v>
      </c>
      <c r="C42" s="8" t="s">
        <v>7</v>
      </c>
      <c r="D42" s="8" t="s">
        <v>54</v>
      </c>
      <c r="E42" s="8" t="s">
        <v>113</v>
      </c>
      <c r="F42" s="25">
        <v>100</v>
      </c>
      <c r="G42" s="37">
        <v>611.8</v>
      </c>
    </row>
    <row r="43" spans="1:7" ht="30.75" customHeight="1">
      <c r="A43" s="35" t="s">
        <v>97</v>
      </c>
      <c r="B43" s="25">
        <v>830</v>
      </c>
      <c r="C43" s="8" t="s">
        <v>7</v>
      </c>
      <c r="D43" s="8" t="s">
        <v>54</v>
      </c>
      <c r="E43" s="8" t="s">
        <v>113</v>
      </c>
      <c r="F43" s="25">
        <v>200</v>
      </c>
      <c r="G43" s="37">
        <v>998</v>
      </c>
    </row>
    <row r="44" spans="1:7" ht="14.25" customHeight="1">
      <c r="A44" s="35" t="s">
        <v>98</v>
      </c>
      <c r="B44" s="25">
        <v>830</v>
      </c>
      <c r="C44" s="8" t="s">
        <v>7</v>
      </c>
      <c r="D44" s="8" t="s">
        <v>54</v>
      </c>
      <c r="E44" s="8" t="s">
        <v>113</v>
      </c>
      <c r="F44" s="25">
        <v>800</v>
      </c>
      <c r="G44" s="37">
        <v>50</v>
      </c>
    </row>
    <row r="45" spans="1:7" ht="28.5" customHeight="1">
      <c r="A45" s="35" t="s">
        <v>145</v>
      </c>
      <c r="B45" s="25">
        <v>829</v>
      </c>
      <c r="C45" s="8" t="s">
        <v>7</v>
      </c>
      <c r="D45" s="8" t="s">
        <v>54</v>
      </c>
      <c r="E45" s="8" t="s">
        <v>144</v>
      </c>
      <c r="F45" s="25"/>
      <c r="G45" s="37">
        <f>SUM(G46)</f>
        <v>875.2</v>
      </c>
    </row>
    <row r="46" spans="1:7" ht="66" customHeight="1">
      <c r="A46" s="52" t="s">
        <v>96</v>
      </c>
      <c r="B46" s="25">
        <v>829</v>
      </c>
      <c r="C46" s="8" t="s">
        <v>7</v>
      </c>
      <c r="D46" s="8" t="s">
        <v>54</v>
      </c>
      <c r="E46" s="8" t="s">
        <v>144</v>
      </c>
      <c r="F46" s="25">
        <v>100</v>
      </c>
      <c r="G46" s="37">
        <v>875.2</v>
      </c>
    </row>
    <row r="47" spans="1:7" ht="13.5">
      <c r="A47" s="35" t="s">
        <v>133</v>
      </c>
      <c r="B47" s="25">
        <v>829</v>
      </c>
      <c r="C47" s="8" t="s">
        <v>7</v>
      </c>
      <c r="D47" s="8" t="s">
        <v>54</v>
      </c>
      <c r="E47" s="8" t="s">
        <v>129</v>
      </c>
      <c r="F47" s="25"/>
      <c r="G47" s="37">
        <f>SUM(G48)</f>
        <v>10.5</v>
      </c>
    </row>
    <row r="48" spans="1:7" ht="26.25">
      <c r="A48" s="35" t="s">
        <v>97</v>
      </c>
      <c r="B48" s="25">
        <v>829</v>
      </c>
      <c r="C48" s="8" t="s">
        <v>7</v>
      </c>
      <c r="D48" s="8" t="s">
        <v>54</v>
      </c>
      <c r="E48" s="8" t="s">
        <v>129</v>
      </c>
      <c r="F48" s="25">
        <v>200</v>
      </c>
      <c r="G48" s="37">
        <v>10.5</v>
      </c>
    </row>
    <row r="49" spans="1:7" ht="26.25">
      <c r="A49" s="40" t="s">
        <v>55</v>
      </c>
      <c r="B49" s="39">
        <v>829</v>
      </c>
      <c r="C49" s="41" t="s">
        <v>20</v>
      </c>
      <c r="D49" s="41"/>
      <c r="E49" s="41"/>
      <c r="F49" s="39"/>
      <c r="G49" s="34">
        <f>SUM(G53)</f>
        <v>7.5</v>
      </c>
    </row>
    <row r="50" spans="1:7" ht="39">
      <c r="A50" s="35" t="s">
        <v>208</v>
      </c>
      <c r="B50" s="25">
        <v>829</v>
      </c>
      <c r="C50" s="8" t="s">
        <v>20</v>
      </c>
      <c r="D50" s="8" t="s">
        <v>209</v>
      </c>
      <c r="E50" s="8"/>
      <c r="F50" s="25"/>
      <c r="G50" s="37">
        <f>SUM(G53)</f>
        <v>7.5</v>
      </c>
    </row>
    <row r="51" spans="1:7" ht="13.5">
      <c r="A51" s="35" t="s">
        <v>104</v>
      </c>
      <c r="B51" s="25">
        <v>829</v>
      </c>
      <c r="C51" s="8" t="s">
        <v>20</v>
      </c>
      <c r="D51" s="8" t="s">
        <v>209</v>
      </c>
      <c r="E51" s="8" t="s">
        <v>103</v>
      </c>
      <c r="F51" s="25"/>
      <c r="G51" s="37">
        <f>SUM(G53)</f>
        <v>7.5</v>
      </c>
    </row>
    <row r="52" spans="1:7" ht="26.25">
      <c r="A52" s="35" t="s">
        <v>210</v>
      </c>
      <c r="B52" s="25">
        <v>829</v>
      </c>
      <c r="C52" s="8" t="s">
        <v>20</v>
      </c>
      <c r="D52" s="8" t="s">
        <v>209</v>
      </c>
      <c r="E52" s="8" t="s">
        <v>211</v>
      </c>
      <c r="F52" s="25"/>
      <c r="G52" s="37">
        <f>SUM(G53)</f>
        <v>7.5</v>
      </c>
    </row>
    <row r="53" spans="1:7" ht="26.25">
      <c r="A53" s="35" t="s">
        <v>97</v>
      </c>
      <c r="B53" s="25">
        <v>829</v>
      </c>
      <c r="C53" s="8" t="s">
        <v>20</v>
      </c>
      <c r="D53" s="8" t="s">
        <v>209</v>
      </c>
      <c r="E53" s="8" t="s">
        <v>211</v>
      </c>
      <c r="F53" s="25">
        <v>200</v>
      </c>
      <c r="G53" s="37">
        <v>7.5</v>
      </c>
    </row>
    <row r="54" spans="1:7" s="2" customFormat="1" ht="15">
      <c r="A54" s="40" t="s">
        <v>108</v>
      </c>
      <c r="B54" s="39">
        <v>829</v>
      </c>
      <c r="C54" s="41" t="s">
        <v>9</v>
      </c>
      <c r="D54" s="41"/>
      <c r="E54" s="8"/>
      <c r="F54" s="14"/>
      <c r="G54" s="34">
        <f>SUM(G57+G60+G64)</f>
        <v>28326.5</v>
      </c>
    </row>
    <row r="55" spans="1:7" s="2" customFormat="1" ht="15">
      <c r="A55" s="35" t="s">
        <v>130</v>
      </c>
      <c r="B55" s="25">
        <v>829</v>
      </c>
      <c r="C55" s="8" t="s">
        <v>9</v>
      </c>
      <c r="D55" s="8" t="s">
        <v>21</v>
      </c>
      <c r="E55" s="8"/>
      <c r="F55" s="14"/>
      <c r="G55" s="25">
        <f>SUM(G57)</f>
        <v>526.5</v>
      </c>
    </row>
    <row r="56" spans="1:7" s="2" customFormat="1" ht="27">
      <c r="A56" s="35" t="s">
        <v>131</v>
      </c>
      <c r="B56" s="25">
        <v>829</v>
      </c>
      <c r="C56" s="8" t="s">
        <v>9</v>
      </c>
      <c r="D56" s="8" t="s">
        <v>21</v>
      </c>
      <c r="E56" s="8" t="s">
        <v>132</v>
      </c>
      <c r="F56" s="14"/>
      <c r="G56" s="25">
        <f>SUM(G57)</f>
        <v>526.5</v>
      </c>
    </row>
    <row r="57" spans="1:7" s="2" customFormat="1" ht="27">
      <c r="A57" s="35" t="s">
        <v>97</v>
      </c>
      <c r="B57" s="25">
        <v>829</v>
      </c>
      <c r="C57" s="8" t="s">
        <v>9</v>
      </c>
      <c r="D57" s="8" t="s">
        <v>21</v>
      </c>
      <c r="E57" s="8" t="s">
        <v>132</v>
      </c>
      <c r="F57" s="25">
        <v>200</v>
      </c>
      <c r="G57" s="25">
        <v>526.5</v>
      </c>
    </row>
    <row r="58" spans="1:7" s="2" customFormat="1" ht="15">
      <c r="A58" s="35" t="s">
        <v>198</v>
      </c>
      <c r="B58" s="25">
        <v>829</v>
      </c>
      <c r="C58" s="8" t="s">
        <v>9</v>
      </c>
      <c r="D58" s="8" t="s">
        <v>30</v>
      </c>
      <c r="E58" s="8"/>
      <c r="F58" s="25"/>
      <c r="G58" s="37">
        <f>SUM(G60)</f>
        <v>1000</v>
      </c>
    </row>
    <row r="59" spans="1:7" s="2" customFormat="1" ht="27">
      <c r="A59" s="35" t="s">
        <v>199</v>
      </c>
      <c r="B59" s="25">
        <v>829</v>
      </c>
      <c r="C59" s="8" t="s">
        <v>9</v>
      </c>
      <c r="D59" s="8" t="s">
        <v>30</v>
      </c>
      <c r="E59" s="8" t="s">
        <v>200</v>
      </c>
      <c r="F59" s="25"/>
      <c r="G59" s="37">
        <f>SUM(G60)</f>
        <v>1000</v>
      </c>
    </row>
    <row r="60" spans="1:7" s="2" customFormat="1" ht="15">
      <c r="A60" s="35" t="s">
        <v>98</v>
      </c>
      <c r="B60" s="25">
        <v>829</v>
      </c>
      <c r="C60" s="8" t="s">
        <v>9</v>
      </c>
      <c r="D60" s="8" t="s">
        <v>30</v>
      </c>
      <c r="E60" s="8" t="s">
        <v>200</v>
      </c>
      <c r="F60" s="25">
        <v>800</v>
      </c>
      <c r="G60" s="37">
        <v>1000</v>
      </c>
    </row>
    <row r="61" spans="1:7" ht="13.5">
      <c r="A61" s="35" t="s">
        <v>109</v>
      </c>
      <c r="B61" s="25">
        <v>829</v>
      </c>
      <c r="C61" s="8" t="s">
        <v>9</v>
      </c>
      <c r="D61" s="8" t="s">
        <v>110</v>
      </c>
      <c r="E61" s="8"/>
      <c r="F61" s="12"/>
      <c r="G61" s="37">
        <f>SUM(G64)</f>
        <v>26800</v>
      </c>
    </row>
    <row r="62" spans="1:7" ht="13.5">
      <c r="A62" s="35" t="s">
        <v>125</v>
      </c>
      <c r="B62" s="25">
        <v>829</v>
      </c>
      <c r="C62" s="8" t="s">
        <v>9</v>
      </c>
      <c r="D62" s="8" t="s">
        <v>110</v>
      </c>
      <c r="E62" s="8" t="s">
        <v>117</v>
      </c>
      <c r="F62" s="12"/>
      <c r="G62" s="37">
        <f>SUM(G64)</f>
        <v>26800</v>
      </c>
    </row>
    <row r="63" spans="1:7" ht="51.75">
      <c r="A63" s="35" t="s">
        <v>111</v>
      </c>
      <c r="B63" s="25">
        <v>829</v>
      </c>
      <c r="C63" s="8" t="s">
        <v>9</v>
      </c>
      <c r="D63" s="8" t="s">
        <v>110</v>
      </c>
      <c r="E63" s="8" t="s">
        <v>118</v>
      </c>
      <c r="F63" s="8"/>
      <c r="G63" s="37">
        <f>SUM(G64)</f>
        <v>26800</v>
      </c>
    </row>
    <row r="64" spans="1:7" ht="26.25">
      <c r="A64" s="35" t="s">
        <v>97</v>
      </c>
      <c r="B64" s="25">
        <v>829</v>
      </c>
      <c r="C64" s="8" t="s">
        <v>9</v>
      </c>
      <c r="D64" s="8" t="s">
        <v>110</v>
      </c>
      <c r="E64" s="8" t="s">
        <v>118</v>
      </c>
      <c r="F64" s="8" t="s">
        <v>100</v>
      </c>
      <c r="G64" s="37">
        <v>26800</v>
      </c>
    </row>
    <row r="65" spans="1:7" s="2" customFormat="1" ht="15">
      <c r="A65" s="14" t="s">
        <v>50</v>
      </c>
      <c r="B65" s="39">
        <v>829</v>
      </c>
      <c r="C65" s="41" t="s">
        <v>17</v>
      </c>
      <c r="D65" s="41"/>
      <c r="E65" s="8"/>
      <c r="F65" s="41"/>
      <c r="G65" s="34">
        <f>SUM(G66+G70+G76)</f>
        <v>67172.4</v>
      </c>
    </row>
    <row r="66" spans="1:7" s="2" customFormat="1" ht="15">
      <c r="A66" s="12" t="s">
        <v>86</v>
      </c>
      <c r="B66" s="25">
        <v>829</v>
      </c>
      <c r="C66" s="8" t="s">
        <v>17</v>
      </c>
      <c r="D66" s="8" t="s">
        <v>7</v>
      </c>
      <c r="E66" s="8"/>
      <c r="F66" s="41"/>
      <c r="G66" s="37">
        <f>SUM(G69)</f>
        <v>15984</v>
      </c>
    </row>
    <row r="67" spans="1:7" s="2" customFormat="1" ht="15">
      <c r="A67" s="12" t="s">
        <v>104</v>
      </c>
      <c r="B67" s="25">
        <v>829</v>
      </c>
      <c r="C67" s="8" t="s">
        <v>17</v>
      </c>
      <c r="D67" s="8" t="s">
        <v>7</v>
      </c>
      <c r="E67" s="8" t="s">
        <v>103</v>
      </c>
      <c r="F67" s="8"/>
      <c r="G67" s="37">
        <f>SUM(G69)</f>
        <v>15984</v>
      </c>
    </row>
    <row r="68" spans="1:7" s="2" customFormat="1" ht="66" customHeight="1">
      <c r="A68" s="35" t="s">
        <v>115</v>
      </c>
      <c r="B68" s="25">
        <v>829</v>
      </c>
      <c r="C68" s="8" t="s">
        <v>17</v>
      </c>
      <c r="D68" s="8" t="s">
        <v>7</v>
      </c>
      <c r="E68" s="8" t="s">
        <v>112</v>
      </c>
      <c r="F68" s="8"/>
      <c r="G68" s="37">
        <f>SUM(G69)</f>
        <v>15984</v>
      </c>
    </row>
    <row r="69" spans="1:7" s="2" customFormat="1" ht="15">
      <c r="A69" s="12" t="s">
        <v>64</v>
      </c>
      <c r="B69" s="25">
        <v>829</v>
      </c>
      <c r="C69" s="8" t="s">
        <v>17</v>
      </c>
      <c r="D69" s="8" t="s">
        <v>7</v>
      </c>
      <c r="E69" s="8" t="s">
        <v>112</v>
      </c>
      <c r="F69" s="8" t="s">
        <v>16</v>
      </c>
      <c r="G69" s="37">
        <v>15984</v>
      </c>
    </row>
    <row r="70" spans="1:7" s="2" customFormat="1" ht="15">
      <c r="A70" s="12" t="s">
        <v>82</v>
      </c>
      <c r="B70" s="25">
        <v>829</v>
      </c>
      <c r="C70" s="8" t="s">
        <v>17</v>
      </c>
      <c r="D70" s="8" t="s">
        <v>19</v>
      </c>
      <c r="E70" s="8"/>
      <c r="F70" s="41"/>
      <c r="G70" s="37">
        <f>SUM(G73+G75)</f>
        <v>6836.4</v>
      </c>
    </row>
    <row r="71" spans="1:7" s="2" customFormat="1" ht="15">
      <c r="A71" s="12" t="s">
        <v>82</v>
      </c>
      <c r="B71" s="25">
        <v>829</v>
      </c>
      <c r="C71" s="8" t="s">
        <v>17</v>
      </c>
      <c r="D71" s="8" t="s">
        <v>19</v>
      </c>
      <c r="E71" s="8" t="s">
        <v>119</v>
      </c>
      <c r="F71" s="8"/>
      <c r="G71" s="37">
        <f>SUM(G73)</f>
        <v>1653</v>
      </c>
    </row>
    <row r="72" spans="1:7" s="2" customFormat="1" ht="27">
      <c r="A72" s="35" t="s">
        <v>83</v>
      </c>
      <c r="B72" s="25">
        <v>829</v>
      </c>
      <c r="C72" s="8" t="s">
        <v>17</v>
      </c>
      <c r="D72" s="8" t="s">
        <v>19</v>
      </c>
      <c r="E72" s="8" t="s">
        <v>120</v>
      </c>
      <c r="F72" s="8"/>
      <c r="G72" s="37">
        <f>SUM(G73)</f>
        <v>1653</v>
      </c>
    </row>
    <row r="73" spans="1:7" s="2" customFormat="1" ht="27">
      <c r="A73" s="35" t="s">
        <v>138</v>
      </c>
      <c r="B73" s="25">
        <v>829</v>
      </c>
      <c r="C73" s="8" t="s">
        <v>17</v>
      </c>
      <c r="D73" s="8" t="s">
        <v>19</v>
      </c>
      <c r="E73" s="8" t="s">
        <v>120</v>
      </c>
      <c r="F73" s="8" t="s">
        <v>101</v>
      </c>
      <c r="G73" s="37">
        <v>1653</v>
      </c>
    </row>
    <row r="74" spans="1:7" s="2" customFormat="1" ht="15">
      <c r="A74" s="12" t="s">
        <v>83</v>
      </c>
      <c r="B74" s="25">
        <v>829</v>
      </c>
      <c r="C74" s="8" t="s">
        <v>17</v>
      </c>
      <c r="D74" s="8" t="s">
        <v>19</v>
      </c>
      <c r="E74" s="8" t="s">
        <v>196</v>
      </c>
      <c r="F74" s="8"/>
      <c r="G74" s="37">
        <f>SUM(G75)</f>
        <v>5183.4</v>
      </c>
    </row>
    <row r="75" spans="1:7" s="2" customFormat="1" ht="25.5">
      <c r="A75" s="52" t="s">
        <v>97</v>
      </c>
      <c r="B75" s="25">
        <v>829</v>
      </c>
      <c r="C75" s="8" t="s">
        <v>17</v>
      </c>
      <c r="D75" s="8" t="s">
        <v>19</v>
      </c>
      <c r="E75" s="8" t="s">
        <v>197</v>
      </c>
      <c r="F75" s="8" t="s">
        <v>100</v>
      </c>
      <c r="G75" s="37">
        <v>5183.4</v>
      </c>
    </row>
    <row r="76" spans="1:7" ht="13.5">
      <c r="A76" s="12" t="s">
        <v>0</v>
      </c>
      <c r="B76" s="25">
        <v>829</v>
      </c>
      <c r="C76" s="8" t="s">
        <v>17</v>
      </c>
      <c r="D76" s="8" t="s">
        <v>20</v>
      </c>
      <c r="E76" s="8"/>
      <c r="F76" s="8"/>
      <c r="G76" s="37">
        <f>SUM(G79+G81+G83+G85+G87)</f>
        <v>44352</v>
      </c>
    </row>
    <row r="77" spans="1:7" ht="13.5">
      <c r="A77" s="35" t="s">
        <v>125</v>
      </c>
      <c r="B77" s="25">
        <v>829</v>
      </c>
      <c r="C77" s="8" t="s">
        <v>17</v>
      </c>
      <c r="D77" s="8" t="s">
        <v>20</v>
      </c>
      <c r="E77" s="8" t="s">
        <v>117</v>
      </c>
      <c r="F77" s="8"/>
      <c r="G77" s="37">
        <f>SUM(G79+G81+G83+G85)</f>
        <v>39353.3</v>
      </c>
    </row>
    <row r="78" spans="1:7" ht="16.5" customHeight="1">
      <c r="A78" s="35" t="s">
        <v>1</v>
      </c>
      <c r="B78" s="25">
        <v>829</v>
      </c>
      <c r="C78" s="8" t="s">
        <v>51</v>
      </c>
      <c r="D78" s="8" t="s">
        <v>20</v>
      </c>
      <c r="E78" s="8" t="s">
        <v>121</v>
      </c>
      <c r="F78" s="8"/>
      <c r="G78" s="37">
        <f>SUM(G79)</f>
        <v>20673.2</v>
      </c>
    </row>
    <row r="79" spans="1:8" ht="27.75" customHeight="1">
      <c r="A79" s="35" t="s">
        <v>97</v>
      </c>
      <c r="B79" s="25">
        <v>829</v>
      </c>
      <c r="C79" s="8" t="s">
        <v>17</v>
      </c>
      <c r="D79" s="8" t="s">
        <v>20</v>
      </c>
      <c r="E79" s="8" t="s">
        <v>121</v>
      </c>
      <c r="F79" s="8" t="s">
        <v>100</v>
      </c>
      <c r="G79" s="37">
        <v>20673.2</v>
      </c>
      <c r="H79" s="5"/>
    </row>
    <row r="80" spans="1:8" ht="15" customHeight="1">
      <c r="A80" s="35" t="s">
        <v>84</v>
      </c>
      <c r="B80" s="25">
        <v>829</v>
      </c>
      <c r="C80" s="8" t="s">
        <v>17</v>
      </c>
      <c r="D80" s="8" t="s">
        <v>20</v>
      </c>
      <c r="E80" s="8" t="s">
        <v>122</v>
      </c>
      <c r="F80" s="8"/>
      <c r="G80" s="37">
        <f>SUM(G81)</f>
        <v>6600</v>
      </c>
      <c r="H80" s="5"/>
    </row>
    <row r="81" spans="1:9" ht="27.75" customHeight="1">
      <c r="A81" s="35" t="s">
        <v>97</v>
      </c>
      <c r="B81" s="25">
        <v>829</v>
      </c>
      <c r="C81" s="8" t="s">
        <v>17</v>
      </c>
      <c r="D81" s="8" t="s">
        <v>20</v>
      </c>
      <c r="E81" s="8" t="s">
        <v>122</v>
      </c>
      <c r="F81" s="8" t="s">
        <v>100</v>
      </c>
      <c r="G81" s="37">
        <v>6600</v>
      </c>
      <c r="I81" s="5"/>
    </row>
    <row r="82" spans="1:7" ht="15.75" customHeight="1">
      <c r="A82" s="35" t="s">
        <v>126</v>
      </c>
      <c r="B82" s="25">
        <v>829</v>
      </c>
      <c r="C82" s="8" t="s">
        <v>17</v>
      </c>
      <c r="D82" s="8" t="s">
        <v>20</v>
      </c>
      <c r="E82" s="8" t="s">
        <v>123</v>
      </c>
      <c r="F82" s="8"/>
      <c r="G82" s="37">
        <f>SUM(G83)</f>
        <v>400</v>
      </c>
    </row>
    <row r="83" spans="1:9" ht="30" customHeight="1">
      <c r="A83" s="35" t="s">
        <v>97</v>
      </c>
      <c r="B83" s="25">
        <v>829</v>
      </c>
      <c r="C83" s="8" t="s">
        <v>17</v>
      </c>
      <c r="D83" s="8" t="s">
        <v>20</v>
      </c>
      <c r="E83" s="8" t="s">
        <v>123</v>
      </c>
      <c r="F83" s="8" t="s">
        <v>100</v>
      </c>
      <c r="G83" s="37">
        <v>400</v>
      </c>
      <c r="I83" s="5"/>
    </row>
    <row r="84" spans="1:7" ht="27" customHeight="1">
      <c r="A84" s="35" t="s">
        <v>85</v>
      </c>
      <c r="B84" s="25">
        <v>829</v>
      </c>
      <c r="C84" s="8" t="s">
        <v>17</v>
      </c>
      <c r="D84" s="8" t="s">
        <v>20</v>
      </c>
      <c r="E84" s="8" t="s">
        <v>124</v>
      </c>
      <c r="F84" s="8"/>
      <c r="G84" s="37">
        <f>SUM(G85)</f>
        <v>11680.1</v>
      </c>
    </row>
    <row r="85" spans="1:7" ht="25.5" customHeight="1">
      <c r="A85" s="35" t="s">
        <v>97</v>
      </c>
      <c r="B85" s="25">
        <v>829</v>
      </c>
      <c r="C85" s="8" t="s">
        <v>17</v>
      </c>
      <c r="D85" s="8" t="s">
        <v>20</v>
      </c>
      <c r="E85" s="8" t="s">
        <v>124</v>
      </c>
      <c r="F85" s="8" t="s">
        <v>100</v>
      </c>
      <c r="G85" s="37">
        <v>11680.1</v>
      </c>
    </row>
    <row r="86" spans="1:7" ht="25.5" customHeight="1">
      <c r="A86" s="35" t="s">
        <v>201</v>
      </c>
      <c r="B86" s="25">
        <v>829</v>
      </c>
      <c r="C86" s="8" t="s">
        <v>17</v>
      </c>
      <c r="D86" s="8" t="s">
        <v>20</v>
      </c>
      <c r="E86" s="8" t="s">
        <v>202</v>
      </c>
      <c r="F86" s="8"/>
      <c r="G86" s="37">
        <f>SUM(G87)</f>
        <v>4998.7</v>
      </c>
    </row>
    <row r="87" spans="1:7" ht="25.5" customHeight="1">
      <c r="A87" s="35" t="s">
        <v>97</v>
      </c>
      <c r="B87" s="25">
        <v>829</v>
      </c>
      <c r="C87" s="8" t="s">
        <v>17</v>
      </c>
      <c r="D87" s="8" t="s">
        <v>20</v>
      </c>
      <c r="E87" s="8" t="s">
        <v>202</v>
      </c>
      <c r="F87" s="8" t="s">
        <v>100</v>
      </c>
      <c r="G87" s="37">
        <v>4998.7</v>
      </c>
    </row>
    <row r="88" spans="1:7" s="2" customFormat="1" ht="15">
      <c r="A88" s="14" t="s">
        <v>61</v>
      </c>
      <c r="B88" s="39">
        <v>829</v>
      </c>
      <c r="C88" s="41" t="s">
        <v>30</v>
      </c>
      <c r="D88" s="41"/>
      <c r="E88" s="8"/>
      <c r="F88" s="41"/>
      <c r="G88" s="34">
        <f>SUM(G92)</f>
        <v>43529.6</v>
      </c>
    </row>
    <row r="89" spans="1:7" ht="13.5">
      <c r="A89" s="12" t="s">
        <v>65</v>
      </c>
      <c r="B89" s="25">
        <v>829</v>
      </c>
      <c r="C89" s="8" t="s">
        <v>30</v>
      </c>
      <c r="D89" s="8" t="s">
        <v>7</v>
      </c>
      <c r="E89" s="8"/>
      <c r="F89" s="8"/>
      <c r="G89" s="37">
        <f>SUM(G92)</f>
        <v>43529.6</v>
      </c>
    </row>
    <row r="90" spans="1:7" ht="13.5">
      <c r="A90" s="12" t="s">
        <v>104</v>
      </c>
      <c r="B90" s="25">
        <v>829</v>
      </c>
      <c r="C90" s="8" t="s">
        <v>30</v>
      </c>
      <c r="D90" s="8" t="s">
        <v>7</v>
      </c>
      <c r="E90" s="8" t="s">
        <v>103</v>
      </c>
      <c r="F90" s="8"/>
      <c r="G90" s="37">
        <f>SUM(G92)</f>
        <v>43529.6</v>
      </c>
    </row>
    <row r="91" spans="1:7" ht="66" customHeight="1">
      <c r="A91" s="35" t="s">
        <v>63</v>
      </c>
      <c r="B91" s="25">
        <v>829</v>
      </c>
      <c r="C91" s="8" t="s">
        <v>30</v>
      </c>
      <c r="D91" s="8" t="s">
        <v>7</v>
      </c>
      <c r="E91" s="8" t="s">
        <v>112</v>
      </c>
      <c r="F91" s="8"/>
      <c r="G91" s="37">
        <f>SUM(G92)</f>
        <v>43529.6</v>
      </c>
    </row>
    <row r="92" spans="1:7" ht="13.5">
      <c r="A92" s="12" t="s">
        <v>64</v>
      </c>
      <c r="B92" s="25">
        <v>829</v>
      </c>
      <c r="C92" s="8" t="s">
        <v>30</v>
      </c>
      <c r="D92" s="8" t="s">
        <v>7</v>
      </c>
      <c r="E92" s="8" t="s">
        <v>112</v>
      </c>
      <c r="F92" s="8" t="s">
        <v>16</v>
      </c>
      <c r="G92" s="37">
        <v>43529.6</v>
      </c>
    </row>
    <row r="93" spans="1:7" s="2" customFormat="1" ht="15">
      <c r="A93" s="42" t="s">
        <v>49</v>
      </c>
      <c r="B93" s="43"/>
      <c r="C93" s="43"/>
      <c r="D93" s="43"/>
      <c r="E93" s="43"/>
      <c r="F93" s="43"/>
      <c r="G93" s="58">
        <f>SUM(G25+G13)</f>
        <v>146786.69999999998</v>
      </c>
    </row>
    <row r="97" ht="16.5">
      <c r="G97" s="4"/>
    </row>
  </sheetData>
  <sheetProtection/>
  <mergeCells count="7">
    <mergeCell ref="A8:G8"/>
    <mergeCell ref="A7:G7"/>
    <mergeCell ref="F5:G5"/>
    <mergeCell ref="E1:G1"/>
    <mergeCell ref="E2:G2"/>
    <mergeCell ref="E3:G3"/>
    <mergeCell ref="A6:G6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workbookViewId="0" topLeftCell="A1">
      <selection activeCell="D3" sqref="D3:F3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3" width="9.125" style="1" customWidth="1"/>
    <col min="4" max="4" width="13.375" style="1" customWidth="1"/>
    <col min="5" max="5" width="9.125" style="1" customWidth="1"/>
    <col min="6" max="6" width="11.00390625" style="5" bestFit="1" customWidth="1"/>
    <col min="7" max="16384" width="9.125" style="1" customWidth="1"/>
  </cols>
  <sheetData>
    <row r="1" spans="1:6" ht="13.5">
      <c r="A1" s="12"/>
      <c r="B1" s="12"/>
      <c r="C1" s="73"/>
      <c r="D1" s="90" t="s">
        <v>203</v>
      </c>
      <c r="E1" s="90"/>
      <c r="F1" s="90"/>
    </row>
    <row r="2" spans="1:6" ht="66" customHeight="1">
      <c r="A2" s="35"/>
      <c r="B2" s="35"/>
      <c r="C2" s="93" t="s">
        <v>146</v>
      </c>
      <c r="D2" s="93"/>
      <c r="E2" s="93"/>
      <c r="F2" s="93"/>
    </row>
    <row r="3" spans="1:6" ht="16.5" customHeight="1">
      <c r="A3" s="35"/>
      <c r="B3" s="35"/>
      <c r="C3" s="35"/>
      <c r="D3" s="90" t="s">
        <v>212</v>
      </c>
      <c r="E3" s="90"/>
      <c r="F3" s="90"/>
    </row>
    <row r="4" spans="1:6" ht="14.25" customHeight="1">
      <c r="A4" s="35"/>
      <c r="B4" s="35"/>
      <c r="C4" s="35"/>
      <c r="D4" s="35"/>
      <c r="E4" s="35"/>
      <c r="F4" s="35"/>
    </row>
    <row r="5" spans="1:6" ht="13.5">
      <c r="A5" s="12"/>
      <c r="B5" s="12"/>
      <c r="C5" s="12"/>
      <c r="D5" s="12"/>
      <c r="E5" s="95" t="s">
        <v>127</v>
      </c>
      <c r="F5" s="95"/>
    </row>
    <row r="6" spans="1:6" ht="15.75">
      <c r="A6" s="92" t="s">
        <v>62</v>
      </c>
      <c r="B6" s="92"/>
      <c r="C6" s="92"/>
      <c r="D6" s="92"/>
      <c r="E6" s="92"/>
      <c r="F6" s="92"/>
    </row>
    <row r="7" spans="1:6" ht="49.5" customHeight="1">
      <c r="A7" s="89" t="s">
        <v>143</v>
      </c>
      <c r="B7" s="89"/>
      <c r="C7" s="89"/>
      <c r="D7" s="89"/>
      <c r="E7" s="89"/>
      <c r="F7" s="89"/>
    </row>
    <row r="8" spans="1:6" ht="3" customHeight="1">
      <c r="A8" s="94"/>
      <c r="B8" s="94"/>
      <c r="C8" s="94"/>
      <c r="D8" s="94"/>
      <c r="E8" s="94"/>
      <c r="F8" s="94"/>
    </row>
    <row r="9" spans="1:6" ht="13.5">
      <c r="A9" s="12"/>
      <c r="B9" s="12"/>
      <c r="C9" s="12"/>
      <c r="D9" s="12"/>
      <c r="E9" s="12"/>
      <c r="F9" s="44"/>
    </row>
    <row r="10" spans="1:6" ht="26.25">
      <c r="A10" s="45" t="s">
        <v>2</v>
      </c>
      <c r="B10" s="45" t="s">
        <v>8</v>
      </c>
      <c r="C10" s="45" t="s">
        <v>3</v>
      </c>
      <c r="D10" s="45" t="s">
        <v>4</v>
      </c>
      <c r="E10" s="45" t="s">
        <v>5</v>
      </c>
      <c r="F10" s="49" t="s">
        <v>128</v>
      </c>
    </row>
    <row r="11" spans="1:6" ht="13.5">
      <c r="A11" s="46"/>
      <c r="B11" s="46"/>
      <c r="C11" s="46"/>
      <c r="D11" s="46"/>
      <c r="E11" s="46"/>
      <c r="F11" s="47"/>
    </row>
    <row r="12" spans="1:6" s="2" customFormat="1" ht="15">
      <c r="A12" s="14" t="s">
        <v>6</v>
      </c>
      <c r="B12" s="32" t="s">
        <v>7</v>
      </c>
      <c r="C12" s="33"/>
      <c r="D12" s="33"/>
      <c r="E12" s="33"/>
      <c r="F12" s="34">
        <f>SUM(F13+F19+F29+F25)</f>
        <v>7750.7</v>
      </c>
    </row>
    <row r="13" spans="1:6" s="2" customFormat="1" ht="52.5">
      <c r="A13" s="35" t="s">
        <v>81</v>
      </c>
      <c r="B13" s="36" t="s">
        <v>7</v>
      </c>
      <c r="C13" s="8" t="s">
        <v>20</v>
      </c>
      <c r="D13" s="33"/>
      <c r="E13" s="33"/>
      <c r="F13" s="37">
        <f>SUM(F15)</f>
        <v>1669.8999999999999</v>
      </c>
    </row>
    <row r="14" spans="1:6" s="2" customFormat="1" ht="15">
      <c r="A14" s="35" t="s">
        <v>104</v>
      </c>
      <c r="B14" s="8" t="s">
        <v>7</v>
      </c>
      <c r="C14" s="8" t="s">
        <v>20</v>
      </c>
      <c r="D14" s="8" t="s">
        <v>103</v>
      </c>
      <c r="E14" s="12"/>
      <c r="F14" s="37">
        <f>SUM(F15)</f>
        <v>1669.8999999999999</v>
      </c>
    </row>
    <row r="15" spans="1:6" s="2" customFormat="1" ht="15">
      <c r="A15" s="12" t="s">
        <v>10</v>
      </c>
      <c r="B15" s="8" t="s">
        <v>7</v>
      </c>
      <c r="C15" s="8" t="s">
        <v>20</v>
      </c>
      <c r="D15" s="8" t="s">
        <v>105</v>
      </c>
      <c r="E15" s="38"/>
      <c r="F15" s="37">
        <f>SUM(F16:F18)</f>
        <v>1669.8999999999999</v>
      </c>
    </row>
    <row r="16" spans="1:6" s="2" customFormat="1" ht="65.25">
      <c r="A16" s="35" t="s">
        <v>96</v>
      </c>
      <c r="B16" s="8" t="s">
        <v>7</v>
      </c>
      <c r="C16" s="8" t="s">
        <v>20</v>
      </c>
      <c r="D16" s="8" t="s">
        <v>105</v>
      </c>
      <c r="E16" s="8" t="s">
        <v>99</v>
      </c>
      <c r="F16" s="37">
        <v>1416.3</v>
      </c>
    </row>
    <row r="17" spans="1:6" s="2" customFormat="1" ht="27">
      <c r="A17" s="35" t="s">
        <v>97</v>
      </c>
      <c r="B17" s="8" t="s">
        <v>7</v>
      </c>
      <c r="C17" s="8" t="s">
        <v>20</v>
      </c>
      <c r="D17" s="8" t="s">
        <v>105</v>
      </c>
      <c r="E17" s="8" t="s">
        <v>100</v>
      </c>
      <c r="F17" s="37">
        <v>248.6</v>
      </c>
    </row>
    <row r="18" spans="1:6" s="2" customFormat="1" ht="15">
      <c r="A18" s="35" t="s">
        <v>98</v>
      </c>
      <c r="B18" s="8" t="s">
        <v>7</v>
      </c>
      <c r="C18" s="8" t="s">
        <v>20</v>
      </c>
      <c r="D18" s="8" t="s">
        <v>105</v>
      </c>
      <c r="E18" s="8" t="s">
        <v>101</v>
      </c>
      <c r="F18" s="37">
        <v>5</v>
      </c>
    </row>
    <row r="19" spans="1:6" ht="67.5" customHeight="1">
      <c r="A19" s="35" t="s">
        <v>52</v>
      </c>
      <c r="B19" s="8" t="s">
        <v>7</v>
      </c>
      <c r="C19" s="8" t="s">
        <v>9</v>
      </c>
      <c r="D19" s="8"/>
      <c r="E19" s="12"/>
      <c r="F19" s="37">
        <f>SUM(F21)</f>
        <v>2946.1000000000004</v>
      </c>
    </row>
    <row r="20" spans="1:6" ht="13.5">
      <c r="A20" s="35" t="s">
        <v>104</v>
      </c>
      <c r="B20" s="8" t="s">
        <v>7</v>
      </c>
      <c r="C20" s="8" t="s">
        <v>9</v>
      </c>
      <c r="D20" s="8" t="s">
        <v>103</v>
      </c>
      <c r="E20" s="12"/>
      <c r="F20" s="37">
        <f>SUM(F21)</f>
        <v>2946.1000000000004</v>
      </c>
    </row>
    <row r="21" spans="1:6" ht="13.5">
      <c r="A21" s="12" t="s">
        <v>10</v>
      </c>
      <c r="B21" s="8" t="s">
        <v>7</v>
      </c>
      <c r="C21" s="8" t="s">
        <v>9</v>
      </c>
      <c r="D21" s="8" t="s">
        <v>105</v>
      </c>
      <c r="E21" s="38"/>
      <c r="F21" s="37">
        <f>SUM(F22:F24)</f>
        <v>2946.1000000000004</v>
      </c>
    </row>
    <row r="22" spans="1:6" ht="64.5">
      <c r="A22" s="35" t="s">
        <v>96</v>
      </c>
      <c r="B22" s="8" t="s">
        <v>7</v>
      </c>
      <c r="C22" s="8" t="s">
        <v>9</v>
      </c>
      <c r="D22" s="8" t="s">
        <v>105</v>
      </c>
      <c r="E22" s="8" t="s">
        <v>99</v>
      </c>
      <c r="F22" s="37">
        <v>2427</v>
      </c>
    </row>
    <row r="23" spans="1:6" ht="26.25">
      <c r="A23" s="35" t="s">
        <v>97</v>
      </c>
      <c r="B23" s="8" t="s">
        <v>7</v>
      </c>
      <c r="C23" s="8" t="s">
        <v>9</v>
      </c>
      <c r="D23" s="8" t="s">
        <v>105</v>
      </c>
      <c r="E23" s="8" t="s">
        <v>100</v>
      </c>
      <c r="F23" s="37">
        <v>451.3</v>
      </c>
    </row>
    <row r="24" spans="1:6" ht="13.5">
      <c r="A24" s="35" t="s">
        <v>98</v>
      </c>
      <c r="B24" s="8" t="s">
        <v>7</v>
      </c>
      <c r="C24" s="8" t="s">
        <v>9</v>
      </c>
      <c r="D24" s="8" t="s">
        <v>105</v>
      </c>
      <c r="E24" s="25">
        <v>800</v>
      </c>
      <c r="F24" s="37">
        <v>67.8</v>
      </c>
    </row>
    <row r="25" spans="1:6" ht="13.5">
      <c r="A25" s="12" t="s">
        <v>88</v>
      </c>
      <c r="B25" s="8" t="s">
        <v>7</v>
      </c>
      <c r="C25" s="8" t="s">
        <v>41</v>
      </c>
      <c r="D25" s="8"/>
      <c r="E25" s="8"/>
      <c r="F25" s="37">
        <f>SUM(F28)</f>
        <v>450</v>
      </c>
    </row>
    <row r="26" spans="1:6" ht="13.5">
      <c r="A26" s="12" t="s">
        <v>104</v>
      </c>
      <c r="B26" s="8" t="s">
        <v>7</v>
      </c>
      <c r="C26" s="8" t="s">
        <v>41</v>
      </c>
      <c r="D26" s="8" t="s">
        <v>103</v>
      </c>
      <c r="E26" s="8"/>
      <c r="F26" s="37">
        <f>SUM(F28)</f>
        <v>450</v>
      </c>
    </row>
    <row r="27" spans="1:6" ht="13.5">
      <c r="A27" s="12" t="s">
        <v>89</v>
      </c>
      <c r="B27" s="8" t="s">
        <v>7</v>
      </c>
      <c r="C27" s="8" t="s">
        <v>41</v>
      </c>
      <c r="D27" s="8" t="s">
        <v>106</v>
      </c>
      <c r="E27" s="8"/>
      <c r="F27" s="37">
        <f>SUM(F28)</f>
        <v>450</v>
      </c>
    </row>
    <row r="28" spans="1:6" ht="13.5">
      <c r="A28" s="35" t="s">
        <v>98</v>
      </c>
      <c r="B28" s="8" t="s">
        <v>7</v>
      </c>
      <c r="C28" s="8" t="s">
        <v>41</v>
      </c>
      <c r="D28" s="8" t="s">
        <v>106</v>
      </c>
      <c r="E28" s="8" t="s">
        <v>101</v>
      </c>
      <c r="F28" s="37">
        <v>450</v>
      </c>
    </row>
    <row r="29" spans="1:6" ht="13.5">
      <c r="A29" s="12" t="s">
        <v>53</v>
      </c>
      <c r="B29" s="8" t="s">
        <v>7</v>
      </c>
      <c r="C29" s="8" t="s">
        <v>54</v>
      </c>
      <c r="D29" s="8"/>
      <c r="E29" s="12"/>
      <c r="F29" s="37">
        <f>SUM(F30)</f>
        <v>2684.7</v>
      </c>
    </row>
    <row r="30" spans="1:6" ht="13.5">
      <c r="A30" s="35" t="s">
        <v>104</v>
      </c>
      <c r="B30" s="8" t="s">
        <v>7</v>
      </c>
      <c r="C30" s="8" t="s">
        <v>54</v>
      </c>
      <c r="D30" s="8" t="s">
        <v>103</v>
      </c>
      <c r="E30" s="12"/>
      <c r="F30" s="37">
        <f>SUM(F32+F35+F44+F33)</f>
        <v>2684.7</v>
      </c>
    </row>
    <row r="31" spans="1:6" ht="13.5">
      <c r="A31" s="12" t="s">
        <v>87</v>
      </c>
      <c r="B31" s="8" t="s">
        <v>7</v>
      </c>
      <c r="C31" s="8" t="s">
        <v>54</v>
      </c>
      <c r="D31" s="8" t="s">
        <v>107</v>
      </c>
      <c r="E31" s="12"/>
      <c r="F31" s="37">
        <f>SUM(F32)</f>
        <v>132.2</v>
      </c>
    </row>
    <row r="32" spans="1:6" ht="13.5">
      <c r="A32" s="35" t="s">
        <v>98</v>
      </c>
      <c r="B32" s="8" t="s">
        <v>7</v>
      </c>
      <c r="C32" s="8" t="s">
        <v>54</v>
      </c>
      <c r="D32" s="8" t="s">
        <v>107</v>
      </c>
      <c r="E32" s="25">
        <v>800</v>
      </c>
      <c r="F32" s="37">
        <v>132.2</v>
      </c>
    </row>
    <row r="33" spans="1:6" ht="26.25">
      <c r="A33" s="35" t="s">
        <v>145</v>
      </c>
      <c r="B33" s="8" t="s">
        <v>7</v>
      </c>
      <c r="C33" s="8" t="s">
        <v>54</v>
      </c>
      <c r="D33" s="8" t="s">
        <v>144</v>
      </c>
      <c r="E33" s="25"/>
      <c r="F33" s="37">
        <f>SUM(F34)</f>
        <v>875.2</v>
      </c>
    </row>
    <row r="34" spans="1:6" s="62" customFormat="1" ht="63.75">
      <c r="A34" s="52" t="s">
        <v>96</v>
      </c>
      <c r="B34" s="64" t="s">
        <v>7</v>
      </c>
      <c r="C34" s="64" t="s">
        <v>54</v>
      </c>
      <c r="D34" s="64" t="s">
        <v>144</v>
      </c>
      <c r="E34" s="65">
        <v>100</v>
      </c>
      <c r="F34" s="68">
        <v>875.2</v>
      </c>
    </row>
    <row r="35" spans="1:6" s="62" customFormat="1" ht="13.5">
      <c r="A35" s="52" t="s">
        <v>114</v>
      </c>
      <c r="B35" s="64" t="s">
        <v>7</v>
      </c>
      <c r="C35" s="64" t="s">
        <v>54</v>
      </c>
      <c r="D35" s="64" t="s">
        <v>113</v>
      </c>
      <c r="E35" s="64"/>
      <c r="F35" s="68">
        <f>SUM(F36:F43)</f>
        <v>1659.8</v>
      </c>
    </row>
    <row r="36" spans="1:6" s="62" customFormat="1" ht="63.75">
      <c r="A36" s="52" t="s">
        <v>96</v>
      </c>
      <c r="B36" s="64" t="s">
        <v>7</v>
      </c>
      <c r="C36" s="64" t="s">
        <v>54</v>
      </c>
      <c r="D36" s="64" t="s">
        <v>113</v>
      </c>
      <c r="E36" s="65">
        <v>100</v>
      </c>
      <c r="F36" s="68">
        <v>611.8</v>
      </c>
    </row>
    <row r="37" spans="1:6" s="62" customFormat="1" ht="25.5" customHeight="1" hidden="1">
      <c r="A37" s="53" t="s">
        <v>55</v>
      </c>
      <c r="B37" s="66" t="s">
        <v>20</v>
      </c>
      <c r="C37" s="66"/>
      <c r="D37" s="64" t="s">
        <v>103</v>
      </c>
      <c r="E37" s="67"/>
      <c r="F37" s="69">
        <f>SUM(F41)</f>
        <v>0</v>
      </c>
    </row>
    <row r="38" spans="1:6" s="62" customFormat="1" ht="25.5" customHeight="1" hidden="1">
      <c r="A38" s="52" t="s">
        <v>56</v>
      </c>
      <c r="B38" s="64" t="s">
        <v>20</v>
      </c>
      <c r="C38" s="64" t="s">
        <v>15</v>
      </c>
      <c r="D38" s="64" t="s">
        <v>103</v>
      </c>
      <c r="E38" s="65"/>
      <c r="F38" s="68">
        <f>SUM(F41)</f>
        <v>0</v>
      </c>
    </row>
    <row r="39" spans="1:6" s="62" customFormat="1" ht="25.5" customHeight="1" hidden="1">
      <c r="A39" s="52" t="s">
        <v>57</v>
      </c>
      <c r="B39" s="64" t="s">
        <v>20</v>
      </c>
      <c r="C39" s="64" t="s">
        <v>15</v>
      </c>
      <c r="D39" s="64" t="s">
        <v>103</v>
      </c>
      <c r="E39" s="65"/>
      <c r="F39" s="68">
        <f>SUM(F41)</f>
        <v>0</v>
      </c>
    </row>
    <row r="40" spans="1:6" s="62" customFormat="1" ht="31.5" customHeight="1" hidden="1">
      <c r="A40" s="52" t="s">
        <v>59</v>
      </c>
      <c r="B40" s="64" t="s">
        <v>20</v>
      </c>
      <c r="C40" s="64" t="s">
        <v>15</v>
      </c>
      <c r="D40" s="64" t="s">
        <v>103</v>
      </c>
      <c r="E40" s="65"/>
      <c r="F40" s="68">
        <f>SUM(F41)</f>
        <v>0</v>
      </c>
    </row>
    <row r="41" spans="1:6" s="62" customFormat="1" ht="38.25" customHeight="1" hidden="1">
      <c r="A41" s="52" t="s">
        <v>58</v>
      </c>
      <c r="B41" s="64" t="s">
        <v>20</v>
      </c>
      <c r="C41" s="64" t="s">
        <v>15</v>
      </c>
      <c r="D41" s="64" t="s">
        <v>103</v>
      </c>
      <c r="E41" s="64" t="s">
        <v>60</v>
      </c>
      <c r="F41" s="68"/>
    </row>
    <row r="42" spans="1:6" s="62" customFormat="1" ht="27.75" customHeight="1">
      <c r="A42" s="52" t="s">
        <v>97</v>
      </c>
      <c r="B42" s="64" t="s">
        <v>7</v>
      </c>
      <c r="C42" s="64" t="s">
        <v>54</v>
      </c>
      <c r="D42" s="64" t="s">
        <v>113</v>
      </c>
      <c r="E42" s="65">
        <v>200</v>
      </c>
      <c r="F42" s="68">
        <v>998</v>
      </c>
    </row>
    <row r="43" spans="1:6" s="62" customFormat="1" ht="14.25" customHeight="1">
      <c r="A43" s="35" t="s">
        <v>98</v>
      </c>
      <c r="B43" s="64" t="s">
        <v>7</v>
      </c>
      <c r="C43" s="64" t="s">
        <v>54</v>
      </c>
      <c r="D43" s="64" t="s">
        <v>113</v>
      </c>
      <c r="E43" s="65">
        <v>800</v>
      </c>
      <c r="F43" s="68">
        <v>50</v>
      </c>
    </row>
    <row r="44" spans="1:6" s="62" customFormat="1" ht="15" customHeight="1">
      <c r="A44" s="52" t="s">
        <v>133</v>
      </c>
      <c r="B44" s="64" t="s">
        <v>7</v>
      </c>
      <c r="C44" s="64" t="s">
        <v>54</v>
      </c>
      <c r="D44" s="64" t="s">
        <v>129</v>
      </c>
      <c r="E44" s="64"/>
      <c r="F44" s="68">
        <f>SUM(F45)</f>
        <v>17.5</v>
      </c>
    </row>
    <row r="45" spans="1:6" s="62" customFormat="1" ht="27" customHeight="1">
      <c r="A45" s="52" t="s">
        <v>97</v>
      </c>
      <c r="B45" s="64" t="s">
        <v>7</v>
      </c>
      <c r="C45" s="64" t="s">
        <v>54</v>
      </c>
      <c r="D45" s="64" t="s">
        <v>129</v>
      </c>
      <c r="E45" s="65">
        <v>200</v>
      </c>
      <c r="F45" s="68">
        <v>17.5</v>
      </c>
    </row>
    <row r="46" spans="1:6" ht="38.25" customHeight="1">
      <c r="A46" s="40" t="s">
        <v>55</v>
      </c>
      <c r="B46" s="41" t="s">
        <v>20</v>
      </c>
      <c r="C46" s="41"/>
      <c r="D46" s="41"/>
      <c r="E46" s="39"/>
      <c r="F46" s="34">
        <f>SUM(F50)</f>
        <v>7.5</v>
      </c>
    </row>
    <row r="47" spans="1:6" ht="27.75" customHeight="1">
      <c r="A47" s="35" t="s">
        <v>208</v>
      </c>
      <c r="B47" s="8" t="s">
        <v>20</v>
      </c>
      <c r="C47" s="8" t="s">
        <v>209</v>
      </c>
      <c r="D47" s="8"/>
      <c r="E47" s="25"/>
      <c r="F47" s="37">
        <f>SUM(F50)</f>
        <v>7.5</v>
      </c>
    </row>
    <row r="48" spans="1:6" ht="15" customHeight="1">
      <c r="A48" s="35" t="s">
        <v>104</v>
      </c>
      <c r="B48" s="8" t="s">
        <v>20</v>
      </c>
      <c r="C48" s="8" t="s">
        <v>209</v>
      </c>
      <c r="D48" s="8" t="s">
        <v>103</v>
      </c>
      <c r="E48" s="25"/>
      <c r="F48" s="37">
        <f>SUM(F50)</f>
        <v>7.5</v>
      </c>
    </row>
    <row r="49" spans="1:6" ht="28.5" customHeight="1">
      <c r="A49" s="35" t="s">
        <v>210</v>
      </c>
      <c r="B49" s="8" t="s">
        <v>20</v>
      </c>
      <c r="C49" s="8" t="s">
        <v>209</v>
      </c>
      <c r="D49" s="8" t="s">
        <v>211</v>
      </c>
      <c r="E49" s="25"/>
      <c r="F49" s="37">
        <f>SUM(F50)</f>
        <v>7.5</v>
      </c>
    </row>
    <row r="50" spans="1:6" ht="24" customHeight="1">
      <c r="A50" s="35" t="s">
        <v>97</v>
      </c>
      <c r="B50" s="8" t="s">
        <v>20</v>
      </c>
      <c r="C50" s="8" t="s">
        <v>209</v>
      </c>
      <c r="D50" s="8" t="s">
        <v>211</v>
      </c>
      <c r="E50" s="25">
        <v>200</v>
      </c>
      <c r="F50" s="37">
        <v>7.5</v>
      </c>
    </row>
    <row r="51" spans="1:6" s="62" customFormat="1" ht="17.25" customHeight="1">
      <c r="A51" s="53" t="s">
        <v>108</v>
      </c>
      <c r="B51" s="66" t="s">
        <v>9</v>
      </c>
      <c r="C51" s="66"/>
      <c r="D51" s="66"/>
      <c r="E51" s="66"/>
      <c r="F51" s="69">
        <f>SUM(F54+F57+F61)</f>
        <v>28326.5</v>
      </c>
    </row>
    <row r="52" spans="1:6" s="62" customFormat="1" ht="15" customHeight="1">
      <c r="A52" s="52" t="s">
        <v>130</v>
      </c>
      <c r="B52" s="64" t="s">
        <v>9</v>
      </c>
      <c r="C52" s="64" t="s">
        <v>21</v>
      </c>
      <c r="D52" s="64"/>
      <c r="E52" s="67"/>
      <c r="F52" s="68">
        <f>SUM(F54)</f>
        <v>526.5</v>
      </c>
    </row>
    <row r="53" spans="1:6" s="62" customFormat="1" ht="25.5" customHeight="1">
      <c r="A53" s="52" t="s">
        <v>131</v>
      </c>
      <c r="B53" s="64" t="s">
        <v>9</v>
      </c>
      <c r="C53" s="64" t="s">
        <v>21</v>
      </c>
      <c r="D53" s="64" t="s">
        <v>132</v>
      </c>
      <c r="E53" s="67"/>
      <c r="F53" s="68">
        <f>SUM(F54)</f>
        <v>526.5</v>
      </c>
    </row>
    <row r="54" spans="1:6" s="62" customFormat="1" ht="27.75" customHeight="1">
      <c r="A54" s="52" t="s">
        <v>97</v>
      </c>
      <c r="B54" s="64" t="s">
        <v>9</v>
      </c>
      <c r="C54" s="64" t="s">
        <v>21</v>
      </c>
      <c r="D54" s="64" t="s">
        <v>132</v>
      </c>
      <c r="E54" s="65">
        <v>200</v>
      </c>
      <c r="F54" s="68">
        <v>526.5</v>
      </c>
    </row>
    <row r="55" spans="1:6" ht="14.25" customHeight="1">
      <c r="A55" s="35" t="s">
        <v>198</v>
      </c>
      <c r="B55" s="8" t="s">
        <v>9</v>
      </c>
      <c r="C55" s="8" t="s">
        <v>30</v>
      </c>
      <c r="D55" s="8"/>
      <c r="E55" s="25"/>
      <c r="F55" s="37">
        <f>SUM(F56)</f>
        <v>1000</v>
      </c>
    </row>
    <row r="56" spans="1:6" ht="31.5" customHeight="1">
      <c r="A56" s="35" t="s">
        <v>199</v>
      </c>
      <c r="B56" s="8" t="s">
        <v>9</v>
      </c>
      <c r="C56" s="8" t="s">
        <v>30</v>
      </c>
      <c r="D56" s="8" t="s">
        <v>200</v>
      </c>
      <c r="E56" s="25"/>
      <c r="F56" s="37">
        <f>SUM(F57:F57)</f>
        <v>1000</v>
      </c>
    </row>
    <row r="57" spans="1:6" ht="17.25" customHeight="1">
      <c r="A57" s="35" t="s">
        <v>98</v>
      </c>
      <c r="B57" s="8" t="s">
        <v>9</v>
      </c>
      <c r="C57" s="8" t="s">
        <v>30</v>
      </c>
      <c r="D57" s="8" t="s">
        <v>200</v>
      </c>
      <c r="E57" s="25">
        <v>800</v>
      </c>
      <c r="F57" s="37">
        <v>1000</v>
      </c>
    </row>
    <row r="58" spans="1:6" ht="17.25" customHeight="1">
      <c r="A58" s="35" t="s">
        <v>109</v>
      </c>
      <c r="B58" s="8" t="s">
        <v>9</v>
      </c>
      <c r="C58" s="8" t="s">
        <v>110</v>
      </c>
      <c r="D58" s="8"/>
      <c r="E58" s="25"/>
      <c r="F58" s="37">
        <f>SUM(F61)</f>
        <v>26800</v>
      </c>
    </row>
    <row r="59" spans="1:6" ht="17.25" customHeight="1">
      <c r="A59" s="35" t="s">
        <v>125</v>
      </c>
      <c r="B59" s="8" t="s">
        <v>9</v>
      </c>
      <c r="C59" s="8" t="s">
        <v>110</v>
      </c>
      <c r="D59" s="8" t="s">
        <v>117</v>
      </c>
      <c r="E59" s="25"/>
      <c r="F59" s="37">
        <f>SUM(F60)</f>
        <v>26800</v>
      </c>
    </row>
    <row r="60" spans="1:6" ht="44.25" customHeight="1">
      <c r="A60" s="35" t="s">
        <v>111</v>
      </c>
      <c r="B60" s="8" t="s">
        <v>9</v>
      </c>
      <c r="C60" s="8" t="s">
        <v>110</v>
      </c>
      <c r="D60" s="8" t="s">
        <v>118</v>
      </c>
      <c r="E60" s="25"/>
      <c r="F60" s="37">
        <f>SUM(F61:F61)</f>
        <v>26800</v>
      </c>
    </row>
    <row r="61" spans="1:6" ht="42" customHeight="1">
      <c r="A61" s="35" t="s">
        <v>97</v>
      </c>
      <c r="B61" s="8" t="s">
        <v>9</v>
      </c>
      <c r="C61" s="8" t="s">
        <v>110</v>
      </c>
      <c r="D61" s="8" t="s">
        <v>118</v>
      </c>
      <c r="E61" s="25">
        <v>200</v>
      </c>
      <c r="F61" s="37">
        <v>26800</v>
      </c>
    </row>
    <row r="62" spans="1:6" s="63" customFormat="1" ht="15">
      <c r="A62" s="53" t="s">
        <v>50</v>
      </c>
      <c r="B62" s="66" t="s">
        <v>17</v>
      </c>
      <c r="C62" s="66"/>
      <c r="D62" s="64"/>
      <c r="E62" s="66"/>
      <c r="F62" s="69">
        <f>SUM(F63+F67+F73)</f>
        <v>67172.4</v>
      </c>
    </row>
    <row r="63" spans="1:6" s="63" customFormat="1" ht="15">
      <c r="A63" s="52" t="s">
        <v>86</v>
      </c>
      <c r="B63" s="64" t="s">
        <v>17</v>
      </c>
      <c r="C63" s="64" t="s">
        <v>7</v>
      </c>
      <c r="D63" s="64"/>
      <c r="E63" s="66"/>
      <c r="F63" s="68">
        <f>SUM(F66)</f>
        <v>15984</v>
      </c>
    </row>
    <row r="64" spans="1:6" s="63" customFormat="1" ht="15">
      <c r="A64" s="52" t="s">
        <v>104</v>
      </c>
      <c r="B64" s="64" t="s">
        <v>17</v>
      </c>
      <c r="C64" s="64" t="s">
        <v>7</v>
      </c>
      <c r="D64" s="64" t="s">
        <v>103</v>
      </c>
      <c r="E64" s="66"/>
      <c r="F64" s="68">
        <f>SUM(F65)</f>
        <v>15984</v>
      </c>
    </row>
    <row r="65" spans="1:6" s="63" customFormat="1" ht="63.75">
      <c r="A65" s="52" t="s">
        <v>115</v>
      </c>
      <c r="B65" s="64" t="s">
        <v>17</v>
      </c>
      <c r="C65" s="64" t="s">
        <v>7</v>
      </c>
      <c r="D65" s="64" t="s">
        <v>112</v>
      </c>
      <c r="E65" s="64"/>
      <c r="F65" s="68">
        <f>SUM(F66)</f>
        <v>15984</v>
      </c>
    </row>
    <row r="66" spans="1:6" s="63" customFormat="1" ht="15">
      <c r="A66" s="52" t="s">
        <v>64</v>
      </c>
      <c r="B66" s="64" t="s">
        <v>17</v>
      </c>
      <c r="C66" s="64" t="s">
        <v>7</v>
      </c>
      <c r="D66" s="64" t="s">
        <v>112</v>
      </c>
      <c r="E66" s="64" t="s">
        <v>16</v>
      </c>
      <c r="F66" s="68">
        <v>15984</v>
      </c>
    </row>
    <row r="67" spans="1:6" s="63" customFormat="1" ht="15">
      <c r="A67" s="52" t="s">
        <v>82</v>
      </c>
      <c r="B67" s="64" t="s">
        <v>17</v>
      </c>
      <c r="C67" s="64" t="s">
        <v>19</v>
      </c>
      <c r="D67" s="64"/>
      <c r="E67" s="66"/>
      <c r="F67" s="68">
        <f>SUM(F70+F72)</f>
        <v>6836.4</v>
      </c>
    </row>
    <row r="68" spans="1:6" s="2" customFormat="1" ht="15">
      <c r="A68" s="12" t="s">
        <v>82</v>
      </c>
      <c r="B68" s="8" t="s">
        <v>17</v>
      </c>
      <c r="C68" s="8" t="s">
        <v>19</v>
      </c>
      <c r="D68" s="8" t="s">
        <v>119</v>
      </c>
      <c r="E68" s="8"/>
      <c r="F68" s="37">
        <f>SUM(F70)</f>
        <v>1653</v>
      </c>
    </row>
    <row r="69" spans="1:6" s="2" customFormat="1" ht="15">
      <c r="A69" s="12" t="s">
        <v>83</v>
      </c>
      <c r="B69" s="8" t="s">
        <v>17</v>
      </c>
      <c r="C69" s="8" t="s">
        <v>19</v>
      </c>
      <c r="D69" s="8" t="s">
        <v>120</v>
      </c>
      <c r="E69" s="8"/>
      <c r="F69" s="37">
        <f>SUM(F70)</f>
        <v>1653</v>
      </c>
    </row>
    <row r="70" spans="1:6" s="2" customFormat="1" ht="27">
      <c r="A70" s="35" t="s">
        <v>138</v>
      </c>
      <c r="B70" s="8" t="s">
        <v>17</v>
      </c>
      <c r="C70" s="8" t="s">
        <v>19</v>
      </c>
      <c r="D70" s="8" t="s">
        <v>120</v>
      </c>
      <c r="E70" s="8" t="s">
        <v>101</v>
      </c>
      <c r="F70" s="37">
        <v>1653</v>
      </c>
    </row>
    <row r="71" spans="1:6" s="2" customFormat="1" ht="15">
      <c r="A71" s="12" t="s">
        <v>83</v>
      </c>
      <c r="B71" s="8" t="s">
        <v>17</v>
      </c>
      <c r="C71" s="8" t="s">
        <v>19</v>
      </c>
      <c r="D71" s="8" t="s">
        <v>196</v>
      </c>
      <c r="E71" s="8"/>
      <c r="F71" s="37">
        <f>SUM(F72)</f>
        <v>5183.4</v>
      </c>
    </row>
    <row r="72" spans="1:6" s="2" customFormat="1" ht="25.5">
      <c r="A72" s="52" t="s">
        <v>97</v>
      </c>
      <c r="B72" s="8" t="s">
        <v>17</v>
      </c>
      <c r="C72" s="8" t="s">
        <v>19</v>
      </c>
      <c r="D72" s="8" t="s">
        <v>197</v>
      </c>
      <c r="E72" s="8" t="s">
        <v>100</v>
      </c>
      <c r="F72" s="37">
        <v>5183.4</v>
      </c>
    </row>
    <row r="73" spans="1:6" s="2" customFormat="1" ht="15">
      <c r="A73" s="12" t="s">
        <v>0</v>
      </c>
      <c r="B73" s="8" t="s">
        <v>17</v>
      </c>
      <c r="C73" s="8" t="s">
        <v>20</v>
      </c>
      <c r="D73" s="8"/>
      <c r="E73" s="8"/>
      <c r="F73" s="37">
        <f>SUM(F76+F80+F78+F115+F117)</f>
        <v>44352</v>
      </c>
    </row>
    <row r="74" spans="1:6" ht="13.5">
      <c r="A74" s="35" t="s">
        <v>125</v>
      </c>
      <c r="B74" s="8" t="s">
        <v>17</v>
      </c>
      <c r="C74" s="8" t="s">
        <v>20</v>
      </c>
      <c r="D74" s="8" t="s">
        <v>117</v>
      </c>
      <c r="E74" s="8"/>
      <c r="F74" s="37">
        <f>SUM(F80+F76+F78+F115)</f>
        <v>39353.3</v>
      </c>
    </row>
    <row r="75" spans="1:6" ht="13.5">
      <c r="A75" s="35" t="s">
        <v>1</v>
      </c>
      <c r="B75" s="8" t="s">
        <v>51</v>
      </c>
      <c r="C75" s="8" t="s">
        <v>20</v>
      </c>
      <c r="D75" s="8" t="s">
        <v>121</v>
      </c>
      <c r="E75" s="8"/>
      <c r="F75" s="37">
        <f>SUM(F76)</f>
        <v>20673.2</v>
      </c>
    </row>
    <row r="76" spans="1:6" ht="26.25">
      <c r="A76" s="35" t="s">
        <v>97</v>
      </c>
      <c r="B76" s="8" t="s">
        <v>17</v>
      </c>
      <c r="C76" s="8" t="s">
        <v>20</v>
      </c>
      <c r="D76" s="8" t="s">
        <v>121</v>
      </c>
      <c r="E76" s="8" t="s">
        <v>100</v>
      </c>
      <c r="F76" s="37">
        <v>20673.2</v>
      </c>
    </row>
    <row r="77" spans="1:6" ht="13.5">
      <c r="A77" s="35" t="s">
        <v>84</v>
      </c>
      <c r="B77" s="8" t="s">
        <v>17</v>
      </c>
      <c r="C77" s="8" t="s">
        <v>20</v>
      </c>
      <c r="D77" s="8" t="s">
        <v>122</v>
      </c>
      <c r="E77" s="8"/>
      <c r="F77" s="37">
        <f>SUM(F78)</f>
        <v>6600</v>
      </c>
    </row>
    <row r="78" spans="1:6" ht="26.25">
      <c r="A78" s="35" t="s">
        <v>97</v>
      </c>
      <c r="B78" s="8" t="s">
        <v>17</v>
      </c>
      <c r="C78" s="8" t="s">
        <v>20</v>
      </c>
      <c r="D78" s="8" t="s">
        <v>122</v>
      </c>
      <c r="E78" s="8" t="s">
        <v>100</v>
      </c>
      <c r="F78" s="37">
        <v>6600</v>
      </c>
    </row>
    <row r="79" spans="1:6" ht="13.5">
      <c r="A79" s="35" t="s">
        <v>126</v>
      </c>
      <c r="B79" s="8" t="s">
        <v>17</v>
      </c>
      <c r="C79" s="8" t="s">
        <v>20</v>
      </c>
      <c r="D79" s="8" t="s">
        <v>123</v>
      </c>
      <c r="E79" s="8"/>
      <c r="F79" s="37">
        <f>SUM(F80)</f>
        <v>400</v>
      </c>
    </row>
    <row r="80" spans="1:6" ht="26.25">
      <c r="A80" s="35" t="s">
        <v>97</v>
      </c>
      <c r="B80" s="8" t="s">
        <v>17</v>
      </c>
      <c r="C80" s="8" t="s">
        <v>20</v>
      </c>
      <c r="D80" s="8" t="s">
        <v>123</v>
      </c>
      <c r="E80" s="8" t="s">
        <v>100</v>
      </c>
      <c r="F80" s="37">
        <v>400</v>
      </c>
    </row>
    <row r="81" spans="1:6" ht="13.5" hidden="1">
      <c r="A81" s="12" t="s">
        <v>32</v>
      </c>
      <c r="B81" s="8"/>
      <c r="C81" s="8"/>
      <c r="D81" s="8" t="s">
        <v>103</v>
      </c>
      <c r="E81" s="8"/>
      <c r="F81" s="37"/>
    </row>
    <row r="82" spans="1:6" ht="13.5" hidden="1">
      <c r="A82" s="12" t="s">
        <v>33</v>
      </c>
      <c r="B82" s="8" t="s">
        <v>30</v>
      </c>
      <c r="C82" s="8" t="s">
        <v>7</v>
      </c>
      <c r="D82" s="8" t="s">
        <v>103</v>
      </c>
      <c r="E82" s="8"/>
      <c r="F82" s="48"/>
    </row>
    <row r="83" spans="1:6" ht="13.5" hidden="1">
      <c r="A83" s="12" t="s">
        <v>23</v>
      </c>
      <c r="B83" s="8"/>
      <c r="C83" s="8"/>
      <c r="D83" s="8" t="s">
        <v>103</v>
      </c>
      <c r="E83" s="8"/>
      <c r="F83" s="37"/>
    </row>
    <row r="84" spans="1:6" ht="13.5" hidden="1">
      <c r="A84" s="12" t="s">
        <v>22</v>
      </c>
      <c r="B84" s="8" t="s">
        <v>30</v>
      </c>
      <c r="C84" s="8" t="s">
        <v>7</v>
      </c>
      <c r="D84" s="8" t="s">
        <v>103</v>
      </c>
      <c r="E84" s="8"/>
      <c r="F84" s="37"/>
    </row>
    <row r="85" spans="1:6" ht="13.5" hidden="1">
      <c r="A85" s="12" t="s">
        <v>13</v>
      </c>
      <c r="B85" s="8"/>
      <c r="C85" s="8"/>
      <c r="D85" s="8" t="s">
        <v>103</v>
      </c>
      <c r="E85" s="8"/>
      <c r="F85" s="37"/>
    </row>
    <row r="86" spans="1:6" ht="13.5" hidden="1">
      <c r="A86" s="12" t="s">
        <v>11</v>
      </c>
      <c r="B86" s="8" t="s">
        <v>30</v>
      </c>
      <c r="C86" s="8" t="s">
        <v>7</v>
      </c>
      <c r="D86" s="8" t="s">
        <v>103</v>
      </c>
      <c r="E86" s="8" t="s">
        <v>14</v>
      </c>
      <c r="F86" s="37"/>
    </row>
    <row r="87" spans="1:6" ht="13.5" hidden="1">
      <c r="A87" s="12" t="s">
        <v>36</v>
      </c>
      <c r="B87" s="8"/>
      <c r="C87" s="8"/>
      <c r="D87" s="8" t="s">
        <v>103</v>
      </c>
      <c r="E87" s="8"/>
      <c r="F87" s="37"/>
    </row>
    <row r="88" spans="1:6" ht="13.5" hidden="1">
      <c r="A88" s="12" t="s">
        <v>37</v>
      </c>
      <c r="B88" s="8"/>
      <c r="C88" s="8"/>
      <c r="D88" s="8" t="s">
        <v>103</v>
      </c>
      <c r="E88" s="8"/>
      <c r="F88" s="37"/>
    </row>
    <row r="89" spans="1:6" ht="13.5" hidden="1">
      <c r="A89" s="12" t="s">
        <v>12</v>
      </c>
      <c r="B89" s="8" t="s">
        <v>30</v>
      </c>
      <c r="C89" s="8" t="s">
        <v>7</v>
      </c>
      <c r="D89" s="8" t="s">
        <v>103</v>
      </c>
      <c r="E89" s="8"/>
      <c r="F89" s="48"/>
    </row>
    <row r="90" spans="1:6" ht="13.5" hidden="1">
      <c r="A90" s="12" t="s">
        <v>13</v>
      </c>
      <c r="B90" s="8"/>
      <c r="C90" s="8"/>
      <c r="D90" s="8" t="s">
        <v>103</v>
      </c>
      <c r="E90" s="8"/>
      <c r="F90" s="37"/>
    </row>
    <row r="91" spans="1:6" ht="13.5" hidden="1">
      <c r="A91" s="12" t="s">
        <v>11</v>
      </c>
      <c r="B91" s="8" t="s">
        <v>30</v>
      </c>
      <c r="C91" s="8" t="s">
        <v>7</v>
      </c>
      <c r="D91" s="8" t="s">
        <v>103</v>
      </c>
      <c r="E91" s="8" t="s">
        <v>14</v>
      </c>
      <c r="F91" s="37"/>
    </row>
    <row r="92" spans="1:6" ht="13.5" hidden="1">
      <c r="A92" s="12" t="s">
        <v>40</v>
      </c>
      <c r="B92" s="8"/>
      <c r="C92" s="8"/>
      <c r="D92" s="8" t="s">
        <v>103</v>
      </c>
      <c r="E92" s="8"/>
      <c r="F92" s="37"/>
    </row>
    <row r="93" spans="1:6" ht="13.5" hidden="1">
      <c r="A93" s="12" t="s">
        <v>12</v>
      </c>
      <c r="B93" s="8" t="s">
        <v>30</v>
      </c>
      <c r="C93" s="8" t="s">
        <v>19</v>
      </c>
      <c r="D93" s="8" t="s">
        <v>103</v>
      </c>
      <c r="E93" s="8"/>
      <c r="F93" s="37"/>
    </row>
    <row r="94" spans="1:6" ht="13.5" hidden="1">
      <c r="A94" s="12" t="s">
        <v>34</v>
      </c>
      <c r="B94" s="8"/>
      <c r="C94" s="8"/>
      <c r="D94" s="8" t="s">
        <v>103</v>
      </c>
      <c r="E94" s="8"/>
      <c r="F94" s="37"/>
    </row>
    <row r="95" spans="1:6" ht="13.5" hidden="1">
      <c r="A95" s="12" t="s">
        <v>35</v>
      </c>
      <c r="B95" s="8"/>
      <c r="C95" s="8"/>
      <c r="D95" s="8" t="s">
        <v>103</v>
      </c>
      <c r="E95" s="8"/>
      <c r="F95" s="37"/>
    </row>
    <row r="96" spans="1:6" ht="13.5" hidden="1">
      <c r="A96" s="12" t="s">
        <v>31</v>
      </c>
      <c r="B96" s="8" t="s">
        <v>30</v>
      </c>
      <c r="C96" s="8" t="s">
        <v>19</v>
      </c>
      <c r="D96" s="8" t="s">
        <v>103</v>
      </c>
      <c r="E96" s="8"/>
      <c r="F96" s="37"/>
    </row>
    <row r="97" spans="1:6" ht="13.5" hidden="1">
      <c r="A97" s="12" t="s">
        <v>36</v>
      </c>
      <c r="B97" s="8"/>
      <c r="C97" s="8"/>
      <c r="D97" s="8" t="s">
        <v>103</v>
      </c>
      <c r="E97" s="8"/>
      <c r="F97" s="37"/>
    </row>
    <row r="98" spans="1:6" ht="13.5" hidden="1">
      <c r="A98" s="12" t="s">
        <v>37</v>
      </c>
      <c r="B98" s="8"/>
      <c r="C98" s="8"/>
      <c r="D98" s="8" t="s">
        <v>103</v>
      </c>
      <c r="E98" s="8"/>
      <c r="F98" s="37"/>
    </row>
    <row r="99" spans="1:6" ht="13.5" hidden="1">
      <c r="A99" s="12" t="s">
        <v>12</v>
      </c>
      <c r="B99" s="8" t="s">
        <v>30</v>
      </c>
      <c r="C99" s="8" t="s">
        <v>19</v>
      </c>
      <c r="D99" s="8" t="s">
        <v>103</v>
      </c>
      <c r="E99" s="8" t="s">
        <v>29</v>
      </c>
      <c r="F99" s="37"/>
    </row>
    <row r="100" spans="1:6" ht="13.5" hidden="1">
      <c r="A100" s="12"/>
      <c r="B100" s="8"/>
      <c r="C100" s="8"/>
      <c r="D100" s="8" t="s">
        <v>103</v>
      </c>
      <c r="E100" s="8"/>
      <c r="F100" s="37"/>
    </row>
    <row r="101" spans="1:6" ht="13.5" hidden="1">
      <c r="A101" s="12" t="s">
        <v>38</v>
      </c>
      <c r="B101" s="8"/>
      <c r="C101" s="8"/>
      <c r="D101" s="8" t="s">
        <v>103</v>
      </c>
      <c r="E101" s="8"/>
      <c r="F101" s="37"/>
    </row>
    <row r="102" spans="1:6" ht="13.5" hidden="1">
      <c r="A102" s="12" t="s">
        <v>35</v>
      </c>
      <c r="B102" s="8"/>
      <c r="C102" s="8"/>
      <c r="D102" s="8" t="s">
        <v>103</v>
      </c>
      <c r="E102" s="8"/>
      <c r="F102" s="37"/>
    </row>
    <row r="103" spans="1:6" ht="13.5" hidden="1">
      <c r="A103" s="12" t="s">
        <v>31</v>
      </c>
      <c r="B103" s="8" t="s">
        <v>30</v>
      </c>
      <c r="C103" s="8" t="s">
        <v>21</v>
      </c>
      <c r="D103" s="8" t="s">
        <v>103</v>
      </c>
      <c r="E103" s="8"/>
      <c r="F103" s="48"/>
    </row>
    <row r="104" spans="1:6" ht="13.5" hidden="1">
      <c r="A104" s="12" t="s">
        <v>24</v>
      </c>
      <c r="B104" s="8"/>
      <c r="C104" s="8"/>
      <c r="D104" s="8" t="s">
        <v>103</v>
      </c>
      <c r="E104" s="8"/>
      <c r="F104" s="37"/>
    </row>
    <row r="105" spans="1:6" ht="13.5" hidden="1">
      <c r="A105" s="12" t="s">
        <v>25</v>
      </c>
      <c r="B105" s="8"/>
      <c r="C105" s="8"/>
      <c r="D105" s="8" t="s">
        <v>103</v>
      </c>
      <c r="E105" s="8"/>
      <c r="F105" s="37"/>
    </row>
    <row r="106" spans="1:6" ht="13.5" hidden="1">
      <c r="A106" s="12" t="s">
        <v>26</v>
      </c>
      <c r="B106" s="8"/>
      <c r="C106" s="8"/>
      <c r="D106" s="8" t="s">
        <v>103</v>
      </c>
      <c r="E106" s="8"/>
      <c r="F106" s="37"/>
    </row>
    <row r="107" spans="1:6" ht="13.5" hidden="1">
      <c r="A107" s="12" t="s">
        <v>27</v>
      </c>
      <c r="B107" s="8"/>
      <c r="C107" s="8"/>
      <c r="D107" s="8" t="s">
        <v>103</v>
      </c>
      <c r="E107" s="8"/>
      <c r="F107" s="37"/>
    </row>
    <row r="108" spans="1:6" ht="13.5" hidden="1">
      <c r="A108" s="12" t="s">
        <v>39</v>
      </c>
      <c r="B108" s="8"/>
      <c r="C108" s="8"/>
      <c r="D108" s="8" t="s">
        <v>103</v>
      </c>
      <c r="E108" s="8"/>
      <c r="F108" s="37"/>
    </row>
    <row r="109" spans="1:6" ht="13.5" hidden="1">
      <c r="A109" s="12" t="s">
        <v>28</v>
      </c>
      <c r="B109" s="8" t="s">
        <v>30</v>
      </c>
      <c r="C109" s="8" t="s">
        <v>21</v>
      </c>
      <c r="D109" s="8" t="s">
        <v>103</v>
      </c>
      <c r="E109" s="8"/>
      <c r="F109" s="37"/>
    </row>
    <row r="110" spans="1:6" ht="13.5" hidden="1">
      <c r="A110" s="12" t="s">
        <v>23</v>
      </c>
      <c r="B110" s="8"/>
      <c r="C110" s="8"/>
      <c r="D110" s="8" t="s">
        <v>103</v>
      </c>
      <c r="E110" s="8"/>
      <c r="F110" s="37"/>
    </row>
    <row r="111" spans="1:6" ht="13.5" hidden="1">
      <c r="A111" s="12" t="s">
        <v>22</v>
      </c>
      <c r="B111" s="8" t="s">
        <v>30</v>
      </c>
      <c r="C111" s="8" t="s">
        <v>21</v>
      </c>
      <c r="D111" s="8" t="s">
        <v>103</v>
      </c>
      <c r="E111" s="8"/>
      <c r="F111" s="37"/>
    </row>
    <row r="112" spans="1:6" ht="13.5" hidden="1">
      <c r="A112" s="12" t="s">
        <v>13</v>
      </c>
      <c r="B112" s="8"/>
      <c r="C112" s="8"/>
      <c r="D112" s="8" t="s">
        <v>103</v>
      </c>
      <c r="E112" s="8"/>
      <c r="F112" s="37"/>
    </row>
    <row r="113" spans="1:6" ht="13.5" hidden="1">
      <c r="A113" s="12" t="s">
        <v>11</v>
      </c>
      <c r="B113" s="8" t="s">
        <v>30</v>
      </c>
      <c r="C113" s="8" t="s">
        <v>21</v>
      </c>
      <c r="D113" s="8" t="s">
        <v>103</v>
      </c>
      <c r="E113" s="8" t="s">
        <v>14</v>
      </c>
      <c r="F113" s="37"/>
    </row>
    <row r="114" spans="1:6" ht="15.75" customHeight="1">
      <c r="A114" s="35" t="s">
        <v>85</v>
      </c>
      <c r="B114" s="8" t="s">
        <v>17</v>
      </c>
      <c r="C114" s="8" t="s">
        <v>20</v>
      </c>
      <c r="D114" s="8" t="s">
        <v>124</v>
      </c>
      <c r="E114" s="8"/>
      <c r="F114" s="37">
        <f>SUM(F115)</f>
        <v>11680.1</v>
      </c>
    </row>
    <row r="115" spans="1:6" ht="26.25">
      <c r="A115" s="35" t="s">
        <v>97</v>
      </c>
      <c r="B115" s="8" t="s">
        <v>17</v>
      </c>
      <c r="C115" s="8" t="s">
        <v>20</v>
      </c>
      <c r="D115" s="8" t="s">
        <v>124</v>
      </c>
      <c r="E115" s="8" t="s">
        <v>100</v>
      </c>
      <c r="F115" s="37">
        <v>11680.1</v>
      </c>
    </row>
    <row r="116" spans="1:6" ht="13.5">
      <c r="A116" s="35" t="s">
        <v>201</v>
      </c>
      <c r="B116" s="8" t="s">
        <v>17</v>
      </c>
      <c r="C116" s="8" t="s">
        <v>20</v>
      </c>
      <c r="D116" s="8" t="s">
        <v>202</v>
      </c>
      <c r="E116" s="8"/>
      <c r="F116" s="37">
        <f>SUM(F117)</f>
        <v>4998.7</v>
      </c>
    </row>
    <row r="117" spans="1:6" ht="26.25">
      <c r="A117" s="35" t="s">
        <v>97</v>
      </c>
      <c r="B117" s="8" t="s">
        <v>17</v>
      </c>
      <c r="C117" s="8" t="s">
        <v>20</v>
      </c>
      <c r="D117" s="8" t="s">
        <v>202</v>
      </c>
      <c r="E117" s="8" t="s">
        <v>100</v>
      </c>
      <c r="F117" s="37">
        <v>4998.7</v>
      </c>
    </row>
    <row r="118" spans="1:6" ht="13.5">
      <c r="A118" s="14" t="s">
        <v>61</v>
      </c>
      <c r="B118" s="41" t="s">
        <v>30</v>
      </c>
      <c r="C118" s="41"/>
      <c r="D118" s="8"/>
      <c r="E118" s="41"/>
      <c r="F118" s="34">
        <f>SUM(F122)</f>
        <v>43529.6</v>
      </c>
    </row>
    <row r="119" spans="1:6" ht="13.5">
      <c r="A119" s="12" t="s">
        <v>65</v>
      </c>
      <c r="B119" s="8" t="s">
        <v>30</v>
      </c>
      <c r="C119" s="8" t="s">
        <v>7</v>
      </c>
      <c r="D119" s="8"/>
      <c r="E119" s="8"/>
      <c r="F119" s="37">
        <f>SUM(F122)</f>
        <v>43529.6</v>
      </c>
    </row>
    <row r="120" spans="1:6" ht="13.5">
      <c r="A120" s="12" t="s">
        <v>104</v>
      </c>
      <c r="B120" s="8" t="s">
        <v>30</v>
      </c>
      <c r="C120" s="8" t="s">
        <v>7</v>
      </c>
      <c r="D120" s="8" t="s">
        <v>103</v>
      </c>
      <c r="E120" s="8"/>
      <c r="F120" s="37">
        <f>SUM(F122)</f>
        <v>43529.6</v>
      </c>
    </row>
    <row r="121" spans="1:6" ht="64.5">
      <c r="A121" s="35" t="s">
        <v>115</v>
      </c>
      <c r="B121" s="8" t="s">
        <v>30</v>
      </c>
      <c r="C121" s="8" t="s">
        <v>7</v>
      </c>
      <c r="D121" s="8" t="s">
        <v>112</v>
      </c>
      <c r="E121" s="8"/>
      <c r="F121" s="37">
        <f>SUM(F122)</f>
        <v>43529.6</v>
      </c>
    </row>
    <row r="122" spans="1:6" ht="13.5">
      <c r="A122" s="12" t="s">
        <v>64</v>
      </c>
      <c r="B122" s="8" t="s">
        <v>30</v>
      </c>
      <c r="C122" s="8" t="s">
        <v>7</v>
      </c>
      <c r="D122" s="8" t="s">
        <v>112</v>
      </c>
      <c r="E122" s="8" t="s">
        <v>16</v>
      </c>
      <c r="F122" s="37">
        <v>43529.6</v>
      </c>
    </row>
    <row r="123" spans="1:6" ht="21" customHeight="1">
      <c r="A123" s="59" t="s">
        <v>49</v>
      </c>
      <c r="B123" s="60"/>
      <c r="C123" s="60"/>
      <c r="D123" s="60"/>
      <c r="E123" s="61"/>
      <c r="F123" s="58">
        <f>SUM(F118+F62+F37+F12+F51+F46)</f>
        <v>146786.7</v>
      </c>
    </row>
  </sheetData>
  <sheetProtection/>
  <mergeCells count="7">
    <mergeCell ref="C2:F2"/>
    <mergeCell ref="D1:F1"/>
    <mergeCell ref="D3:F3"/>
    <mergeCell ref="A8:F8"/>
    <mergeCell ref="A6:F6"/>
    <mergeCell ref="A7:F7"/>
    <mergeCell ref="E5:F5"/>
  </mergeCells>
  <printOptions/>
  <pageMargins left="0.7480314960629921" right="0.7480314960629921" top="0.38" bottom="0.34" header="0.41" footer="0.36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Елена Владимировна Недошивина</cp:lastModifiedBy>
  <cp:lastPrinted>2019-07-08T10:18:09Z</cp:lastPrinted>
  <dcterms:created xsi:type="dcterms:W3CDTF">2007-10-24T04:15:56Z</dcterms:created>
  <dcterms:modified xsi:type="dcterms:W3CDTF">2019-07-11T07:01:26Z</dcterms:modified>
  <cp:category/>
  <cp:version/>
  <cp:contentType/>
  <cp:contentStatus/>
</cp:coreProperties>
</file>